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Ы\Тамара\"/>
    </mc:Choice>
  </mc:AlternateContent>
  <bookViews>
    <workbookView xWindow="0" yWindow="0" windowWidth="20430" windowHeight="6990"/>
  </bookViews>
  <sheets>
    <sheet name="ПОБЕДИТЕЛИ" sheetId="4" r:id="rId1"/>
    <sheet name="основные номинации" sheetId="1" r:id="rId2"/>
    <sheet name="семейный подряд" sheetId="2" r:id="rId3"/>
    <sheet name="оргкомитет" sheetId="3" state="hidden" r:id="rId4"/>
  </sheets>
  <definedNames>
    <definedName name="_xlnm._FilterDatabase" localSheetId="1" hidden="1">'основные номинации'!$A$1:$M$120</definedName>
    <definedName name="_xlnm._FilterDatabase" localSheetId="2" hidden="1">'семейный подряд'!$A$1:$D$1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 l="1"/>
  <c r="C40" i="2"/>
  <c r="C41" i="2"/>
  <c r="C42" i="2"/>
  <c r="C43" i="2"/>
  <c r="C44" i="2"/>
  <c r="C37" i="2"/>
  <c r="C35" i="2"/>
  <c r="C46" i="2"/>
  <c r="C32" i="2"/>
  <c r="C33" i="2"/>
  <c r="C34" i="2"/>
  <c r="D34" i="2" s="1"/>
  <c r="C26" i="2"/>
  <c r="C27" i="2"/>
  <c r="C28" i="2"/>
  <c r="C29" i="2"/>
  <c r="C30" i="2"/>
  <c r="C24" i="2"/>
  <c r="C25" i="2"/>
  <c r="C13" i="2"/>
  <c r="C14" i="2"/>
  <c r="C15" i="2"/>
  <c r="C16" i="2"/>
  <c r="C17" i="2"/>
  <c r="C18" i="2"/>
  <c r="C19" i="2"/>
  <c r="C20" i="2"/>
  <c r="C21" i="2"/>
  <c r="C22" i="2"/>
  <c r="C10" i="2"/>
  <c r="C11" i="2"/>
  <c r="C8" i="2"/>
  <c r="C5" i="2"/>
  <c r="C6" i="2"/>
  <c r="C3" i="2"/>
  <c r="C4" i="2"/>
  <c r="C7" i="2"/>
  <c r="C9" i="2"/>
  <c r="C12" i="2"/>
  <c r="C23" i="2"/>
  <c r="C31" i="2"/>
  <c r="C36" i="2"/>
  <c r="C38" i="2"/>
  <c r="C45" i="2"/>
  <c r="C47" i="2"/>
  <c r="D47" i="2" s="1"/>
  <c r="C2" i="2"/>
  <c r="H5" i="1"/>
  <c r="D36" i="2" l="1"/>
  <c r="D40" i="2"/>
  <c r="D42" i="2"/>
  <c r="D38" i="2"/>
  <c r="D45" i="2"/>
  <c r="D31" i="2"/>
  <c r="D26" i="2"/>
  <c r="D2" i="2"/>
  <c r="D23" i="2"/>
  <c r="D17" i="2"/>
  <c r="D12" i="2"/>
  <c r="D19" i="2"/>
  <c r="D14" i="2"/>
  <c r="D9" i="2"/>
  <c r="D7" i="2"/>
  <c r="D4" i="2"/>
</calcChain>
</file>

<file path=xl/sharedStrings.xml><?xml version="1.0" encoding="utf-8"?>
<sst xmlns="http://schemas.openxmlformats.org/spreadsheetml/2006/main" count="509" uniqueCount="278">
  <si>
    <t>НИК</t>
  </si>
  <si>
    <t>ФИО</t>
  </si>
  <si>
    <t>Пол</t>
  </si>
  <si>
    <t>Urasil</t>
  </si>
  <si>
    <t>Цыркунов Юрий</t>
  </si>
  <si>
    <t>М</t>
  </si>
  <si>
    <t>ВС</t>
  </si>
  <si>
    <t>Владимир Савченко</t>
  </si>
  <si>
    <t>Полли</t>
  </si>
  <si>
    <t xml:space="preserve">Старовойтова Полина </t>
  </si>
  <si>
    <t>Ж</t>
  </si>
  <si>
    <t>Катя Фельдшер</t>
  </si>
  <si>
    <t>Шубникова Катерина</t>
  </si>
  <si>
    <t>Албычев Антон</t>
  </si>
  <si>
    <t>Албычева Александра</t>
  </si>
  <si>
    <t>Албычева Анастасия</t>
  </si>
  <si>
    <t>Р</t>
  </si>
  <si>
    <t>Надюха</t>
  </si>
  <si>
    <t>Владыкина Надежда</t>
  </si>
  <si>
    <t>Павел 79</t>
  </si>
  <si>
    <t>Владыкин Павел</t>
  </si>
  <si>
    <t>Горюнов</t>
  </si>
  <si>
    <t>Горюнов Сергей</t>
  </si>
  <si>
    <t>Горюнова</t>
  </si>
  <si>
    <t>Горюнова Юлия</t>
  </si>
  <si>
    <t>Романыч</t>
  </si>
  <si>
    <t>Якимович Роман</t>
  </si>
  <si>
    <t>Демон</t>
  </si>
  <si>
    <t>Ненашев Дмитрий</t>
  </si>
  <si>
    <t>Пельмешка</t>
  </si>
  <si>
    <t>Смирнова Александра</t>
  </si>
  <si>
    <t>АВВ</t>
  </si>
  <si>
    <t>Авдеев Владимир</t>
  </si>
  <si>
    <t>Андрэ</t>
  </si>
  <si>
    <t>Карпенко Андрей</t>
  </si>
  <si>
    <t>Водяной</t>
  </si>
  <si>
    <t>Модин Вадим</t>
  </si>
  <si>
    <t>Лесоруб</t>
  </si>
  <si>
    <t>Беднов Алексей</t>
  </si>
  <si>
    <t>Казак</t>
  </si>
  <si>
    <t>Казаков Дмитрий</t>
  </si>
  <si>
    <t>Витя НТЦ</t>
  </si>
  <si>
    <t>Виктор Конев</t>
  </si>
  <si>
    <t>ОлдШуршун</t>
  </si>
  <si>
    <t>Шашорин Александр Сергеевич</t>
  </si>
  <si>
    <t>Мегрэ</t>
  </si>
  <si>
    <t>Юрий Зуев</t>
  </si>
  <si>
    <t>Влад Багров</t>
  </si>
  <si>
    <t xml:space="preserve">Багров Владислав </t>
  </si>
  <si>
    <t>Плот</t>
  </si>
  <si>
    <t>Андрей Манин</t>
  </si>
  <si>
    <t>Архип Манин, 8 лет</t>
  </si>
  <si>
    <t>Владимир Манин</t>
  </si>
  <si>
    <t>Верещагин</t>
  </si>
  <si>
    <t>Рогозин Михаил</t>
  </si>
  <si>
    <t>КапДва</t>
  </si>
  <si>
    <t>Параничев Владимир</t>
  </si>
  <si>
    <t>Аспирин</t>
  </si>
  <si>
    <t>Рыбин Илья</t>
  </si>
  <si>
    <t>Аспиринка</t>
  </si>
  <si>
    <t>Рыбина Наталья</t>
  </si>
  <si>
    <t>Бардин Вячеслав</t>
  </si>
  <si>
    <t>Бардина Мария</t>
  </si>
  <si>
    <t>Бардин Алексей</t>
  </si>
  <si>
    <t>Бардин Алексей, 8 лет</t>
  </si>
  <si>
    <t>Лексич</t>
  </si>
  <si>
    <t>Ильенко Алексей</t>
  </si>
  <si>
    <t>Ригли</t>
  </si>
  <si>
    <t xml:space="preserve">Носов Сергей </t>
  </si>
  <si>
    <t>Кардинал</t>
  </si>
  <si>
    <t>Мельниченко Олег</t>
  </si>
  <si>
    <t>Кардинал +1</t>
  </si>
  <si>
    <t>Мельниченко Анна</t>
  </si>
  <si>
    <t>Шилыч</t>
  </si>
  <si>
    <t>Шилов Иван</t>
  </si>
  <si>
    <t>Шилыч +1</t>
  </si>
  <si>
    <t>Шилова Олеся</t>
  </si>
  <si>
    <t>Шилыч +2</t>
  </si>
  <si>
    <t>Шилова Татьяна, 8лет</t>
  </si>
  <si>
    <t>Костямба</t>
  </si>
  <si>
    <t>Кораблев Константин</t>
  </si>
  <si>
    <t>КНБ</t>
  </si>
  <si>
    <t>Кириллов Николай</t>
  </si>
  <si>
    <t>Чикаго</t>
  </si>
  <si>
    <t>Андреев Евгений</t>
  </si>
  <si>
    <t>Волчица</t>
  </si>
  <si>
    <t>Дарья Седых</t>
  </si>
  <si>
    <t>Леха Питерский</t>
  </si>
  <si>
    <t>Алексей Седых</t>
  </si>
  <si>
    <t>Рыбалка</t>
  </si>
  <si>
    <t>Алла Мусина</t>
  </si>
  <si>
    <t>МБ</t>
  </si>
  <si>
    <t>Боря Мусин</t>
  </si>
  <si>
    <t>Вероника Зайцева</t>
  </si>
  <si>
    <t>Тома</t>
  </si>
  <si>
    <t>Тамара Ортикова</t>
  </si>
  <si>
    <t>Прораб</t>
  </si>
  <si>
    <t>Алексей Сорокин</t>
  </si>
  <si>
    <t>Прорабская Теща</t>
  </si>
  <si>
    <t>Наталия Ортикова</t>
  </si>
  <si>
    <t>Вася и семья</t>
  </si>
  <si>
    <t>Василий Мальцев</t>
  </si>
  <si>
    <t>Вика Мальцева</t>
  </si>
  <si>
    <t>Коля Мальцев</t>
  </si>
  <si>
    <t>Дима Снайпер</t>
  </si>
  <si>
    <t>Прозоров Дмитрий</t>
  </si>
  <si>
    <t>Нестор</t>
  </si>
  <si>
    <t>Ушара</t>
  </si>
  <si>
    <t>Преображенская Татьяна</t>
  </si>
  <si>
    <t>Большой Шурик</t>
  </si>
  <si>
    <t>Титов Глеб Валерьевич</t>
  </si>
  <si>
    <t>Титова Виктория Владимировна</t>
  </si>
  <si>
    <t>Титов Александр Валерьевич</t>
  </si>
  <si>
    <t>Титова Елена Юрьевна</t>
  </si>
  <si>
    <t>Титова Варвара</t>
  </si>
  <si>
    <t>Титов Миша</t>
  </si>
  <si>
    <t xml:space="preserve">Аня Кэрри </t>
  </si>
  <si>
    <t>Анна Андреева</t>
  </si>
  <si>
    <t>Иван</t>
  </si>
  <si>
    <t>Иван Андреев</t>
  </si>
  <si>
    <t>Осадчие Лев</t>
  </si>
  <si>
    <t>Осадчий Лев</t>
  </si>
  <si>
    <t>Осадчая Наталья</t>
  </si>
  <si>
    <t>Осадчая Ксения</t>
  </si>
  <si>
    <t>Макушенко Александр</t>
  </si>
  <si>
    <t>Макушенко Александр+1</t>
  </si>
  <si>
    <t xml:space="preserve">Злой Гарри </t>
  </si>
  <si>
    <t>Коваль Игорь</t>
  </si>
  <si>
    <t>Майя</t>
  </si>
  <si>
    <t>Коваль Майя</t>
  </si>
  <si>
    <t>Гаражи</t>
  </si>
  <si>
    <t>Игнатович Татьяна</t>
  </si>
  <si>
    <t>Игнатович Максим</t>
  </si>
  <si>
    <t>Игнатович Вероника</t>
  </si>
  <si>
    <t>Фикрет</t>
  </si>
  <si>
    <t>Караханов Фикрет</t>
  </si>
  <si>
    <t>Наталья</t>
  </si>
  <si>
    <t>Караханова Наталья</t>
  </si>
  <si>
    <t>Вурст</t>
  </si>
  <si>
    <t xml:space="preserve">Топилин Алексей </t>
  </si>
  <si>
    <t>Аня</t>
  </si>
  <si>
    <t>Арефьева Анна</t>
  </si>
  <si>
    <t>Вовка</t>
  </si>
  <si>
    <t>Беспрозванный Владимир</t>
  </si>
  <si>
    <t>Беспрозванная Надежда</t>
  </si>
  <si>
    <t>Шарпей</t>
  </si>
  <si>
    <t>Михаил Рогов</t>
  </si>
  <si>
    <t>Рара</t>
  </si>
  <si>
    <t>Хаткевич Александр</t>
  </si>
  <si>
    <t>Хаткевич Марина</t>
  </si>
  <si>
    <t>Хаткевич Артем</t>
  </si>
  <si>
    <t xml:space="preserve">Славенсий </t>
  </si>
  <si>
    <t>Введенский Ярослав</t>
  </si>
  <si>
    <t>Введенская Ольга</t>
  </si>
  <si>
    <t>Введенская Антонина</t>
  </si>
  <si>
    <t>Игнатович Вячеслав</t>
  </si>
  <si>
    <t>Петров Андрей</t>
  </si>
  <si>
    <t>Барибан Мария</t>
  </si>
  <si>
    <t>Хорев Николай</t>
  </si>
  <si>
    <t>Лисневский</t>
  </si>
  <si>
    <t>Лисневский Дмитрий</t>
  </si>
  <si>
    <t>Лисневская Оксана</t>
  </si>
  <si>
    <t>Сын</t>
  </si>
  <si>
    <t>Koreec74</t>
  </si>
  <si>
    <t>Тё Виталий</t>
  </si>
  <si>
    <t>Natasha73</t>
  </si>
  <si>
    <t>Тё Наталья</t>
  </si>
  <si>
    <t>Жека Выборгский</t>
  </si>
  <si>
    <t>Михайлов Евгений</t>
  </si>
  <si>
    <t>Nagura</t>
  </si>
  <si>
    <t>Михайлова Наталия</t>
  </si>
  <si>
    <t>Вован Евгеньевич</t>
  </si>
  <si>
    <t>Михайлов Владимир (11 лет)</t>
  </si>
  <si>
    <t>Малыш-крепыш +3</t>
  </si>
  <si>
    <t>Косенков Антон</t>
  </si>
  <si>
    <t>Малыш-крепыш</t>
  </si>
  <si>
    <t>Петров Роман</t>
  </si>
  <si>
    <t>Малыш-крепыш +1</t>
  </si>
  <si>
    <t>Королева Анастасия</t>
  </si>
  <si>
    <t>Малыш-крепыш +2</t>
  </si>
  <si>
    <t>Петров Михаил, 10 лет</t>
  </si>
  <si>
    <t>Тамбовский юрий</t>
  </si>
  <si>
    <t>м</t>
  </si>
  <si>
    <t>Грамотнов Дмитрий</t>
  </si>
  <si>
    <t>Кучин Дмитрий</t>
  </si>
  <si>
    <t>Сын Гладких Сергея</t>
  </si>
  <si>
    <t>Кан Озерки</t>
  </si>
  <si>
    <t>Торозеров Денис</t>
  </si>
  <si>
    <t>Григорий</t>
  </si>
  <si>
    <t>Андрей</t>
  </si>
  <si>
    <t>Сын 10 лет</t>
  </si>
  <si>
    <t>р</t>
  </si>
  <si>
    <t>Тусклый Воблер</t>
  </si>
  <si>
    <t>Тимофеев Кирилл</t>
  </si>
  <si>
    <t>БУ</t>
  </si>
  <si>
    <t>Мальцева Вероника</t>
  </si>
  <si>
    <t>ж</t>
  </si>
  <si>
    <t>Мальцев Алексей</t>
  </si>
  <si>
    <t>Заявившиеся</t>
  </si>
  <si>
    <t>Карахановы</t>
  </si>
  <si>
    <t>Горюновы</t>
  </si>
  <si>
    <t>Шиловы</t>
  </si>
  <si>
    <t>Седых</t>
  </si>
  <si>
    <t>самая маленькая корюшка</t>
  </si>
  <si>
    <t>самая большая корюшка</t>
  </si>
  <si>
    <t>всего корюшки, шт</t>
  </si>
  <si>
    <t>Всего корюшки вес</t>
  </si>
  <si>
    <t>окунь общий</t>
  </si>
  <si>
    <t>окунь большой</t>
  </si>
  <si>
    <t>бельдюга общий</t>
  </si>
  <si>
    <t>бельдюга большой</t>
  </si>
  <si>
    <t>всего иная рыба</t>
  </si>
  <si>
    <t>Прозорова Ирина</t>
  </si>
  <si>
    <t>Прозоровы</t>
  </si>
  <si>
    <t>Нестеренко Александр и Ушара</t>
  </si>
  <si>
    <t>Ортикова Тамара</t>
  </si>
  <si>
    <t>семейный результат</t>
  </si>
  <si>
    <t>Тё</t>
  </si>
  <si>
    <t>Михайловы</t>
  </si>
  <si>
    <t>Петровы</t>
  </si>
  <si>
    <t>Мусины</t>
  </si>
  <si>
    <t>Рыбины-Бардины</t>
  </si>
  <si>
    <t>Манины</t>
  </si>
  <si>
    <t>Макушенко</t>
  </si>
  <si>
    <t>Андреевы</t>
  </si>
  <si>
    <t>Сорокины</t>
  </si>
  <si>
    <t>Осадчии</t>
  </si>
  <si>
    <t>Хаткевич</t>
  </si>
  <si>
    <t>Нестеренко</t>
  </si>
  <si>
    <t>Петербургская аккумуляторная компания</t>
  </si>
  <si>
    <t>Макушенко Надежда</t>
  </si>
  <si>
    <t>Номинация</t>
  </si>
  <si>
    <t>Победитель</t>
  </si>
  <si>
    <t>Результат</t>
  </si>
  <si>
    <t>Чемпион Корюшки 2019</t>
  </si>
  <si>
    <t>1314 гр</t>
  </si>
  <si>
    <t>Мужской зачет. 1 место</t>
  </si>
  <si>
    <t>Мужской зачет. 2 место</t>
  </si>
  <si>
    <t>Мужской зачет. 3 место</t>
  </si>
  <si>
    <t>77 шт.</t>
  </si>
  <si>
    <t>70 шт.</t>
  </si>
  <si>
    <t>64 шт.</t>
  </si>
  <si>
    <t>Женский зачет. 1 место</t>
  </si>
  <si>
    <t>Женский зачет. 2 место</t>
  </si>
  <si>
    <t>Женский зачет. 3 место</t>
  </si>
  <si>
    <t>51 шт.</t>
  </si>
  <si>
    <t>50 шт.</t>
  </si>
  <si>
    <t>Хаткевич Артем, 5 лет</t>
  </si>
  <si>
    <t>Детский зачет. 1 место</t>
  </si>
  <si>
    <t>Детский зачет. 2 место</t>
  </si>
  <si>
    <t>Детский зачет. 3 место</t>
  </si>
  <si>
    <t>58 шт.</t>
  </si>
  <si>
    <t>12 шт.</t>
  </si>
  <si>
    <t>9 шт.</t>
  </si>
  <si>
    <t>1-я пойманная ребенком корюшка</t>
  </si>
  <si>
    <t>1-я пойманная взрослым корюшка</t>
  </si>
  <si>
    <t>Самая маленькая корюшка</t>
  </si>
  <si>
    <t>Самая большая корюшка</t>
  </si>
  <si>
    <t>5,68 гр.</t>
  </si>
  <si>
    <t>Андреева Анна</t>
  </si>
  <si>
    <t>67 гр.</t>
  </si>
  <si>
    <t>Самый крупный окунь</t>
  </si>
  <si>
    <t>Максимальный улов окуня</t>
  </si>
  <si>
    <t>Самая крупная бельдюга</t>
  </si>
  <si>
    <t>Максимальный улов бельдюги</t>
  </si>
  <si>
    <t>Максимальный улов не корюшки</t>
  </si>
  <si>
    <t>Мусина Алла</t>
  </si>
  <si>
    <t>49 гр.</t>
  </si>
  <si>
    <t xml:space="preserve">49 гр. </t>
  </si>
  <si>
    <t>54 гр.</t>
  </si>
  <si>
    <t>11,65 гр.</t>
  </si>
  <si>
    <t>Семейный подряд. 1 место</t>
  </si>
  <si>
    <t>89 шт./чел</t>
  </si>
  <si>
    <t>64 шт./чел</t>
  </si>
  <si>
    <t>48,5 шт./чел</t>
  </si>
  <si>
    <t>15-е место</t>
  </si>
  <si>
    <t>19-место</t>
  </si>
  <si>
    <t>20-е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</si>
</sst>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Font="1" applyFill="1" applyBorder="1"/>
    <xf numFmtId="0" fontId="0" fillId="0" borderId="0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2" borderId="2" xfId="0" applyFont="1" applyFill="1" applyBorder="1" applyAlignment="1"/>
    <xf numFmtId="0" fontId="0" fillId="2" borderId="2" xfId="0" applyFont="1" applyFill="1" applyBorder="1"/>
    <xf numFmtId="0" fontId="0" fillId="2" borderId="2" xfId="0" applyFill="1" applyBorder="1"/>
    <xf numFmtId="43" fontId="0" fillId="0" borderId="0" xfId="1" applyFont="1"/>
    <xf numFmtId="0" fontId="0" fillId="0" borderId="0" xfId="0" applyAlignment="1"/>
    <xf numFmtId="43" fontId="0" fillId="0" borderId="0" xfId="0" applyNumberFormat="1"/>
    <xf numFmtId="43" fontId="0" fillId="0" borderId="0" xfId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F18" sqref="F18"/>
    </sheetView>
  </sheetViews>
  <sheetFormatPr defaultRowHeight="15" x14ac:dyDescent="0.25"/>
  <cols>
    <col min="1" max="1" width="34.28515625" customWidth="1"/>
    <col min="2" max="2" width="27" customWidth="1"/>
    <col min="3" max="3" width="13.85546875" customWidth="1"/>
  </cols>
  <sheetData>
    <row r="1" spans="1:3" x14ac:dyDescent="0.25">
      <c r="A1" t="s">
        <v>231</v>
      </c>
      <c r="B1" t="s">
        <v>232</v>
      </c>
      <c r="C1" t="s">
        <v>233</v>
      </c>
    </row>
    <row r="2" spans="1:3" x14ac:dyDescent="0.25">
      <c r="A2" t="s">
        <v>234</v>
      </c>
      <c r="B2" t="s">
        <v>56</v>
      </c>
      <c r="C2" t="s">
        <v>235</v>
      </c>
    </row>
    <row r="3" spans="1:3" x14ac:dyDescent="0.25">
      <c r="A3" t="s">
        <v>236</v>
      </c>
      <c r="B3" t="s">
        <v>56</v>
      </c>
      <c r="C3" t="s">
        <v>239</v>
      </c>
    </row>
    <row r="4" spans="1:3" x14ac:dyDescent="0.25">
      <c r="A4" t="s">
        <v>237</v>
      </c>
      <c r="B4" t="s">
        <v>74</v>
      </c>
      <c r="C4" t="s">
        <v>240</v>
      </c>
    </row>
    <row r="5" spans="1:3" x14ac:dyDescent="0.25">
      <c r="A5" t="s">
        <v>238</v>
      </c>
      <c r="B5" t="s">
        <v>88</v>
      </c>
      <c r="C5" t="s">
        <v>241</v>
      </c>
    </row>
    <row r="6" spans="1:3" x14ac:dyDescent="0.25">
      <c r="A6" t="s">
        <v>242</v>
      </c>
      <c r="B6" t="s">
        <v>86</v>
      </c>
      <c r="C6" t="s">
        <v>241</v>
      </c>
    </row>
    <row r="7" spans="1:3" x14ac:dyDescent="0.25">
      <c r="A7" t="s">
        <v>243</v>
      </c>
      <c r="B7" t="s">
        <v>230</v>
      </c>
      <c r="C7" t="s">
        <v>245</v>
      </c>
    </row>
    <row r="8" spans="1:3" x14ac:dyDescent="0.25">
      <c r="A8" t="s">
        <v>244</v>
      </c>
      <c r="B8" t="s">
        <v>76</v>
      </c>
      <c r="C8" t="s">
        <v>246</v>
      </c>
    </row>
    <row r="9" spans="1:3" x14ac:dyDescent="0.25">
      <c r="A9" t="s">
        <v>248</v>
      </c>
      <c r="B9" t="s">
        <v>78</v>
      </c>
      <c r="C9" t="s">
        <v>251</v>
      </c>
    </row>
    <row r="10" spans="1:3" x14ac:dyDescent="0.25">
      <c r="A10" t="s">
        <v>249</v>
      </c>
      <c r="B10" t="s">
        <v>247</v>
      </c>
      <c r="C10" t="s">
        <v>252</v>
      </c>
    </row>
    <row r="11" spans="1:3" x14ac:dyDescent="0.25">
      <c r="A11" t="s">
        <v>250</v>
      </c>
      <c r="B11" t="s">
        <v>51</v>
      </c>
      <c r="C11" t="s">
        <v>253</v>
      </c>
    </row>
    <row r="12" spans="1:3" x14ac:dyDescent="0.25">
      <c r="A12" t="s">
        <v>254</v>
      </c>
      <c r="B12" t="s">
        <v>247</v>
      </c>
    </row>
    <row r="13" spans="1:3" x14ac:dyDescent="0.25">
      <c r="A13" t="s">
        <v>255</v>
      </c>
      <c r="B13" t="s">
        <v>148</v>
      </c>
    </row>
    <row r="14" spans="1:3" x14ac:dyDescent="0.25">
      <c r="A14" t="s">
        <v>256</v>
      </c>
      <c r="B14" t="s">
        <v>54</v>
      </c>
      <c r="C14" t="s">
        <v>258</v>
      </c>
    </row>
    <row r="15" spans="1:3" x14ac:dyDescent="0.25">
      <c r="A15" t="s">
        <v>257</v>
      </c>
      <c r="B15" t="s">
        <v>259</v>
      </c>
      <c r="C15" t="s">
        <v>260</v>
      </c>
    </row>
    <row r="16" spans="1:3" x14ac:dyDescent="0.25">
      <c r="A16" t="s">
        <v>261</v>
      </c>
      <c r="B16" t="s">
        <v>266</v>
      </c>
      <c r="C16" t="s">
        <v>270</v>
      </c>
    </row>
    <row r="17" spans="1:3" x14ac:dyDescent="0.25">
      <c r="A17" t="s">
        <v>262</v>
      </c>
      <c r="B17" t="s">
        <v>266</v>
      </c>
      <c r="C17" t="s">
        <v>270</v>
      </c>
    </row>
    <row r="18" spans="1:3" x14ac:dyDescent="0.25">
      <c r="A18" t="s">
        <v>263</v>
      </c>
      <c r="B18" t="s">
        <v>215</v>
      </c>
      <c r="C18" t="s">
        <v>267</v>
      </c>
    </row>
    <row r="19" spans="1:3" x14ac:dyDescent="0.25">
      <c r="A19" t="s">
        <v>264</v>
      </c>
      <c r="B19" t="s">
        <v>215</v>
      </c>
      <c r="C19" t="s">
        <v>268</v>
      </c>
    </row>
    <row r="20" spans="1:3" x14ac:dyDescent="0.25">
      <c r="A20" t="s">
        <v>265</v>
      </c>
      <c r="B20" t="s">
        <v>148</v>
      </c>
      <c r="C20" t="s">
        <v>269</v>
      </c>
    </row>
    <row r="21" spans="1:3" x14ac:dyDescent="0.25">
      <c r="A21" t="s">
        <v>271</v>
      </c>
      <c r="B21" t="s">
        <v>201</v>
      </c>
      <c r="C21" t="s">
        <v>272</v>
      </c>
    </row>
    <row r="22" spans="1:3" x14ac:dyDescent="0.25">
      <c r="A22" t="s">
        <v>271</v>
      </c>
      <c r="B22" t="s">
        <v>202</v>
      </c>
      <c r="C22" t="s">
        <v>273</v>
      </c>
    </row>
    <row r="23" spans="1:3" x14ac:dyDescent="0.25">
      <c r="A23" t="s">
        <v>271</v>
      </c>
      <c r="B23" t="s">
        <v>225</v>
      </c>
      <c r="C23" t="s">
        <v>274</v>
      </c>
    </row>
    <row r="24" spans="1:3" x14ac:dyDescent="0.25">
      <c r="A24" t="s">
        <v>275</v>
      </c>
      <c r="B24" t="s">
        <v>124</v>
      </c>
    </row>
    <row r="25" spans="1:3" x14ac:dyDescent="0.25">
      <c r="A25" t="s">
        <v>276</v>
      </c>
      <c r="B25" t="s">
        <v>24</v>
      </c>
    </row>
    <row r="26" spans="1:3" x14ac:dyDescent="0.25">
      <c r="A26" t="s">
        <v>277</v>
      </c>
      <c r="B26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D1" sqref="D1"/>
    </sheetView>
  </sheetViews>
  <sheetFormatPr defaultRowHeight="15" x14ac:dyDescent="0.25"/>
  <cols>
    <col min="2" max="2" width="20.140625" customWidth="1"/>
    <col min="3" max="3" width="33.42578125" customWidth="1"/>
    <col min="5" max="16" width="12.5703125" customWidth="1"/>
  </cols>
  <sheetData>
    <row r="1" spans="1:13" s="4" customFormat="1" ht="45" x14ac:dyDescent="0.25">
      <c r="A1" s="2"/>
      <c r="B1" s="3" t="s">
        <v>0</v>
      </c>
      <c r="C1" s="3" t="s">
        <v>1</v>
      </c>
      <c r="D1" s="3" t="s">
        <v>2</v>
      </c>
      <c r="E1" s="5" t="s">
        <v>203</v>
      </c>
      <c r="F1" s="5" t="s">
        <v>204</v>
      </c>
      <c r="G1" s="6" t="s">
        <v>205</v>
      </c>
      <c r="H1" s="6" t="s">
        <v>206</v>
      </c>
      <c r="I1" s="6" t="s">
        <v>207</v>
      </c>
      <c r="J1" s="6" t="s">
        <v>208</v>
      </c>
      <c r="K1" s="6" t="s">
        <v>209</v>
      </c>
      <c r="L1" s="6" t="s">
        <v>210</v>
      </c>
      <c r="M1" s="6" t="s">
        <v>211</v>
      </c>
    </row>
    <row r="2" spans="1:13" x14ac:dyDescent="0.25">
      <c r="A2" s="8">
        <v>1</v>
      </c>
      <c r="B2" s="9" t="s">
        <v>55</v>
      </c>
      <c r="C2" s="9" t="s">
        <v>56</v>
      </c>
      <c r="D2" s="9" t="s">
        <v>5</v>
      </c>
      <c r="E2" s="10">
        <v>0</v>
      </c>
      <c r="F2" s="10">
        <v>46</v>
      </c>
      <c r="G2" s="10">
        <v>77</v>
      </c>
      <c r="H2" s="10">
        <v>1314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</row>
    <row r="3" spans="1:13" x14ac:dyDescent="0.25">
      <c r="A3" s="8">
        <v>2</v>
      </c>
      <c r="B3" s="9" t="s">
        <v>73</v>
      </c>
      <c r="C3" s="9" t="s">
        <v>74</v>
      </c>
      <c r="D3" s="9" t="s">
        <v>5</v>
      </c>
      <c r="E3" s="10">
        <v>7.26</v>
      </c>
      <c r="F3" s="10">
        <v>62</v>
      </c>
      <c r="G3" s="10">
        <v>70</v>
      </c>
      <c r="H3" s="10">
        <v>1024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</row>
    <row r="4" spans="1:13" x14ac:dyDescent="0.25">
      <c r="A4" s="8">
        <v>3</v>
      </c>
      <c r="B4" s="1" t="s">
        <v>87</v>
      </c>
      <c r="C4" s="1" t="s">
        <v>88</v>
      </c>
      <c r="D4" s="1" t="s">
        <v>5</v>
      </c>
      <c r="E4" s="7">
        <v>0</v>
      </c>
      <c r="F4" s="7">
        <v>0</v>
      </c>
      <c r="G4" s="7">
        <v>64</v>
      </c>
      <c r="H4" s="7">
        <v>1012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 x14ac:dyDescent="0.25">
      <c r="A5" s="8">
        <v>4</v>
      </c>
      <c r="B5" s="9" t="s">
        <v>85</v>
      </c>
      <c r="C5" s="9" t="s">
        <v>86</v>
      </c>
      <c r="D5" s="9" t="s">
        <v>10</v>
      </c>
      <c r="E5" s="10">
        <v>5.92</v>
      </c>
      <c r="F5" s="10">
        <v>31</v>
      </c>
      <c r="G5" s="10">
        <v>64</v>
      </c>
      <c r="H5" s="10">
        <f>910+38</f>
        <v>948</v>
      </c>
      <c r="I5" s="10">
        <v>0</v>
      </c>
      <c r="J5" s="10">
        <v>0</v>
      </c>
      <c r="K5" s="10">
        <v>11</v>
      </c>
      <c r="L5" s="10">
        <v>11</v>
      </c>
      <c r="M5" s="10">
        <v>11</v>
      </c>
    </row>
    <row r="6" spans="1:13" x14ac:dyDescent="0.25">
      <c r="A6" s="8">
        <v>5</v>
      </c>
      <c r="B6" s="9" t="s">
        <v>96</v>
      </c>
      <c r="C6" s="9" t="s">
        <v>97</v>
      </c>
      <c r="D6" s="9" t="s">
        <v>5</v>
      </c>
      <c r="E6" s="10">
        <v>0</v>
      </c>
      <c r="F6" s="10">
        <v>0</v>
      </c>
      <c r="G6" s="10">
        <v>59</v>
      </c>
      <c r="H6" s="10">
        <v>916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</row>
    <row r="7" spans="1:13" x14ac:dyDescent="0.25">
      <c r="A7" s="8">
        <v>6</v>
      </c>
      <c r="B7" s="9" t="s">
        <v>77</v>
      </c>
      <c r="C7" s="9" t="s">
        <v>78</v>
      </c>
      <c r="D7" s="9" t="s">
        <v>16</v>
      </c>
      <c r="E7" s="10">
        <v>7.22</v>
      </c>
      <c r="F7" s="10">
        <v>42</v>
      </c>
      <c r="G7" s="10">
        <v>58</v>
      </c>
      <c r="H7" s="10">
        <v>840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 x14ac:dyDescent="0.25">
      <c r="A8" s="8">
        <v>7</v>
      </c>
      <c r="B8" s="1"/>
      <c r="C8" s="1" t="s">
        <v>230</v>
      </c>
      <c r="D8" s="1" t="s">
        <v>10</v>
      </c>
      <c r="E8" s="7">
        <v>7.28</v>
      </c>
      <c r="F8" s="7">
        <v>0</v>
      </c>
      <c r="G8" s="7">
        <v>51</v>
      </c>
      <c r="H8" s="7">
        <v>882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x14ac:dyDescent="0.25">
      <c r="A9" s="8">
        <v>8</v>
      </c>
      <c r="B9" s="1" t="s">
        <v>75</v>
      </c>
      <c r="C9" s="1" t="s">
        <v>76</v>
      </c>
      <c r="D9" s="1" t="s">
        <v>10</v>
      </c>
      <c r="E9" s="7">
        <v>0</v>
      </c>
      <c r="F9" s="7">
        <v>50</v>
      </c>
      <c r="G9" s="7">
        <v>50</v>
      </c>
      <c r="H9" s="7">
        <v>756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5">
      <c r="A10" s="8">
        <v>9</v>
      </c>
      <c r="B10" s="1" t="s">
        <v>163</v>
      </c>
      <c r="C10" s="1" t="s">
        <v>164</v>
      </c>
      <c r="D10" s="1" t="s">
        <v>5</v>
      </c>
      <c r="E10" s="7">
        <v>6.89</v>
      </c>
      <c r="F10" s="7">
        <v>34</v>
      </c>
      <c r="G10" s="7">
        <v>48</v>
      </c>
      <c r="H10" s="7">
        <v>742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5">
      <c r="A11" s="8">
        <v>10</v>
      </c>
      <c r="B11" s="9" t="s">
        <v>65</v>
      </c>
      <c r="C11" s="9" t="s">
        <v>66</v>
      </c>
      <c r="D11" s="9" t="s">
        <v>5</v>
      </c>
      <c r="E11" s="10">
        <v>0</v>
      </c>
      <c r="F11" s="10">
        <v>0</v>
      </c>
      <c r="G11" s="10">
        <v>43</v>
      </c>
      <c r="H11" s="10">
        <v>700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</row>
    <row r="12" spans="1:13" x14ac:dyDescent="0.25">
      <c r="A12" s="8">
        <v>11</v>
      </c>
      <c r="B12" s="1" t="s">
        <v>104</v>
      </c>
      <c r="C12" s="1" t="s">
        <v>105</v>
      </c>
      <c r="D12" s="1" t="s">
        <v>5</v>
      </c>
      <c r="E12" s="7">
        <v>7</v>
      </c>
      <c r="F12" s="7">
        <v>0</v>
      </c>
      <c r="G12" s="7">
        <v>42</v>
      </c>
      <c r="H12" s="7">
        <v>575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x14ac:dyDescent="0.25">
      <c r="A13" s="8">
        <v>12</v>
      </c>
      <c r="B13" s="9" t="s">
        <v>126</v>
      </c>
      <c r="C13" s="9" t="s">
        <v>127</v>
      </c>
      <c r="D13" s="9" t="s">
        <v>5</v>
      </c>
      <c r="E13" s="10">
        <v>6.68</v>
      </c>
      <c r="F13" s="10">
        <v>0</v>
      </c>
      <c r="G13" s="10">
        <v>41</v>
      </c>
      <c r="H13" s="10">
        <v>650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x14ac:dyDescent="0.25">
      <c r="A14" s="8">
        <v>13</v>
      </c>
      <c r="B14" s="1" t="s">
        <v>94</v>
      </c>
      <c r="C14" s="1" t="s">
        <v>95</v>
      </c>
      <c r="D14" s="1" t="s">
        <v>10</v>
      </c>
      <c r="E14" s="7">
        <v>0</v>
      </c>
      <c r="F14" s="7"/>
      <c r="G14" s="7">
        <v>38</v>
      </c>
      <c r="H14" s="7">
        <v>639</v>
      </c>
      <c r="I14" s="7">
        <v>0</v>
      </c>
      <c r="J14" s="7">
        <v>0</v>
      </c>
      <c r="K14" s="7">
        <v>49</v>
      </c>
      <c r="L14" s="7">
        <v>49</v>
      </c>
      <c r="M14" s="7">
        <v>49</v>
      </c>
    </row>
    <row r="15" spans="1:13" x14ac:dyDescent="0.25">
      <c r="A15" s="8">
        <v>14</v>
      </c>
      <c r="B15" s="9" t="s">
        <v>81</v>
      </c>
      <c r="C15" s="9" t="s">
        <v>82</v>
      </c>
      <c r="D15" s="9" t="s">
        <v>5</v>
      </c>
      <c r="E15" s="10">
        <v>6.44</v>
      </c>
      <c r="F15" s="10">
        <v>26</v>
      </c>
      <c r="G15" s="10">
        <v>36</v>
      </c>
      <c r="H15" s="10">
        <v>512</v>
      </c>
      <c r="I15" s="10">
        <v>0</v>
      </c>
      <c r="J15" s="10">
        <v>0</v>
      </c>
      <c r="K15" s="10">
        <v>19</v>
      </c>
      <c r="L15" s="10">
        <v>19</v>
      </c>
      <c r="M15" s="10">
        <v>19</v>
      </c>
    </row>
    <row r="16" spans="1:13" x14ac:dyDescent="0.25">
      <c r="A16" s="8">
        <v>15</v>
      </c>
      <c r="B16" s="9"/>
      <c r="C16" s="9" t="s">
        <v>124</v>
      </c>
      <c r="D16" s="9" t="s">
        <v>5</v>
      </c>
      <c r="E16" s="10">
        <v>0</v>
      </c>
      <c r="F16" s="10">
        <v>0</v>
      </c>
      <c r="G16" s="10">
        <v>35</v>
      </c>
      <c r="H16" s="10">
        <v>525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</row>
    <row r="17" spans="1:13" x14ac:dyDescent="0.25">
      <c r="A17" s="8">
        <v>16</v>
      </c>
      <c r="B17" s="1" t="s">
        <v>116</v>
      </c>
      <c r="C17" s="1" t="s">
        <v>117</v>
      </c>
      <c r="D17" s="1" t="s">
        <v>10</v>
      </c>
      <c r="E17" s="7">
        <v>0</v>
      </c>
      <c r="F17" s="7">
        <v>67</v>
      </c>
      <c r="G17" s="7">
        <v>30</v>
      </c>
      <c r="H17" s="7">
        <v>554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x14ac:dyDescent="0.25">
      <c r="A18" s="8">
        <v>17</v>
      </c>
      <c r="B18" s="9" t="s">
        <v>173</v>
      </c>
      <c r="C18" s="9" t="s">
        <v>174</v>
      </c>
      <c r="D18" s="9" t="s">
        <v>5</v>
      </c>
      <c r="E18" s="10">
        <v>0</v>
      </c>
      <c r="F18" s="10">
        <v>44</v>
      </c>
      <c r="G18" s="10">
        <v>30</v>
      </c>
      <c r="H18" s="10">
        <v>511</v>
      </c>
      <c r="I18" s="10">
        <v>0</v>
      </c>
      <c r="J18" s="10">
        <v>0</v>
      </c>
      <c r="K18" s="10">
        <v>20</v>
      </c>
      <c r="L18" s="10">
        <v>20</v>
      </c>
      <c r="M18" s="10">
        <v>20</v>
      </c>
    </row>
    <row r="19" spans="1:13" x14ac:dyDescent="0.25">
      <c r="A19" s="8">
        <v>18</v>
      </c>
      <c r="B19" s="9" t="s">
        <v>106</v>
      </c>
      <c r="C19" s="9" t="s">
        <v>214</v>
      </c>
      <c r="D19" s="9" t="s">
        <v>5</v>
      </c>
      <c r="E19" s="10">
        <v>0</v>
      </c>
      <c r="F19" s="10">
        <v>0</v>
      </c>
      <c r="G19" s="10">
        <v>29</v>
      </c>
      <c r="H19" s="10">
        <v>496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 x14ac:dyDescent="0.25">
      <c r="A20" s="8">
        <v>19</v>
      </c>
      <c r="B20" s="1" t="s">
        <v>23</v>
      </c>
      <c r="C20" s="1" t="s">
        <v>24</v>
      </c>
      <c r="D20" s="1" t="s">
        <v>10</v>
      </c>
      <c r="E20" s="7">
        <v>0</v>
      </c>
      <c r="F20" s="7">
        <v>0</v>
      </c>
      <c r="G20" s="7">
        <v>29</v>
      </c>
      <c r="H20" s="7">
        <v>445</v>
      </c>
      <c r="I20" s="7">
        <v>0</v>
      </c>
      <c r="J20" s="7">
        <v>0</v>
      </c>
      <c r="K20" s="7">
        <v>17</v>
      </c>
      <c r="L20" s="7">
        <v>17</v>
      </c>
      <c r="M20" s="7">
        <v>17</v>
      </c>
    </row>
    <row r="21" spans="1:13" x14ac:dyDescent="0.25">
      <c r="A21" s="8">
        <v>20</v>
      </c>
      <c r="B21" s="9" t="s">
        <v>147</v>
      </c>
      <c r="C21" s="9" t="s">
        <v>148</v>
      </c>
      <c r="D21" s="9" t="s">
        <v>5</v>
      </c>
      <c r="E21" s="10">
        <v>6.73</v>
      </c>
      <c r="F21" s="10">
        <v>0</v>
      </c>
      <c r="G21" s="10">
        <v>29</v>
      </c>
      <c r="H21" s="10">
        <v>404</v>
      </c>
      <c r="I21" s="10">
        <v>0</v>
      </c>
      <c r="J21" s="10">
        <v>0</v>
      </c>
      <c r="K21" s="10">
        <v>0</v>
      </c>
      <c r="L21" s="10">
        <v>0</v>
      </c>
      <c r="M21" s="10">
        <v>54</v>
      </c>
    </row>
    <row r="22" spans="1:13" x14ac:dyDescent="0.25">
      <c r="A22" s="8">
        <v>21</v>
      </c>
      <c r="B22" s="1" t="s">
        <v>98</v>
      </c>
      <c r="C22" s="1" t="s">
        <v>99</v>
      </c>
      <c r="D22" s="1" t="s">
        <v>10</v>
      </c>
      <c r="E22" s="7">
        <v>0</v>
      </c>
      <c r="F22" s="7">
        <v>0</v>
      </c>
      <c r="G22" s="7">
        <v>27</v>
      </c>
      <c r="H22" s="7">
        <v>408</v>
      </c>
      <c r="I22" s="7">
        <v>0</v>
      </c>
      <c r="J22" s="7">
        <v>0</v>
      </c>
      <c r="K22" s="7">
        <v>14</v>
      </c>
      <c r="L22" s="7">
        <v>14</v>
      </c>
      <c r="M22" s="7">
        <v>14</v>
      </c>
    </row>
    <row r="23" spans="1:13" x14ac:dyDescent="0.25">
      <c r="A23" s="8">
        <v>22</v>
      </c>
      <c r="B23" s="1"/>
      <c r="C23" s="1" t="s">
        <v>149</v>
      </c>
      <c r="D23" s="1" t="s">
        <v>10</v>
      </c>
      <c r="E23" s="7">
        <v>0</v>
      </c>
      <c r="F23" s="7">
        <v>37</v>
      </c>
      <c r="G23" s="7">
        <v>25</v>
      </c>
      <c r="H23" s="7">
        <v>435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5">
      <c r="A24" s="8">
        <v>23</v>
      </c>
      <c r="B24" s="1"/>
      <c r="C24" s="1" t="s">
        <v>123</v>
      </c>
      <c r="D24" s="1" t="s">
        <v>10</v>
      </c>
      <c r="E24" s="7">
        <v>8.6199999999999992</v>
      </c>
      <c r="F24" s="7">
        <v>28</v>
      </c>
      <c r="G24" s="7">
        <v>24</v>
      </c>
      <c r="H24" s="7">
        <v>430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5">
      <c r="A25" s="8">
        <v>24</v>
      </c>
      <c r="B25" s="9" t="s">
        <v>21</v>
      </c>
      <c r="C25" s="9" t="s">
        <v>22</v>
      </c>
      <c r="D25" s="9" t="s">
        <v>5</v>
      </c>
      <c r="E25" s="10">
        <v>0</v>
      </c>
      <c r="F25" s="10">
        <v>45</v>
      </c>
      <c r="G25" s="10">
        <v>18</v>
      </c>
      <c r="H25" s="10">
        <v>335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6" spans="1:13" x14ac:dyDescent="0.25">
      <c r="A26" s="8">
        <v>25</v>
      </c>
      <c r="B26" s="1" t="s">
        <v>43</v>
      </c>
      <c r="C26" s="1" t="s">
        <v>44</v>
      </c>
      <c r="D26" s="1" t="s">
        <v>5</v>
      </c>
      <c r="E26" s="7">
        <v>6.23</v>
      </c>
      <c r="F26" s="7">
        <v>28</v>
      </c>
      <c r="G26" s="7">
        <v>18</v>
      </c>
      <c r="H26" s="7">
        <v>310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5">
      <c r="A27" s="8">
        <v>26</v>
      </c>
      <c r="B27" s="1" t="s">
        <v>212</v>
      </c>
      <c r="C27" s="1" t="s">
        <v>212</v>
      </c>
      <c r="D27" s="1" t="s">
        <v>196</v>
      </c>
      <c r="E27" s="7">
        <v>0</v>
      </c>
      <c r="F27" s="7">
        <v>0</v>
      </c>
      <c r="G27" s="7">
        <v>18</v>
      </c>
      <c r="H27" s="7">
        <v>234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x14ac:dyDescent="0.25">
      <c r="A28" s="8">
        <v>27</v>
      </c>
      <c r="B28" s="9" t="s">
        <v>165</v>
      </c>
      <c r="C28" s="9" t="s">
        <v>166</v>
      </c>
      <c r="D28" s="9" t="s">
        <v>10</v>
      </c>
      <c r="E28" s="10">
        <v>7.55</v>
      </c>
      <c r="F28" s="10">
        <v>31</v>
      </c>
      <c r="G28" s="10">
        <v>16</v>
      </c>
      <c r="H28" s="10">
        <v>254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</row>
    <row r="29" spans="1:13" x14ac:dyDescent="0.25">
      <c r="A29" s="8">
        <v>28</v>
      </c>
      <c r="B29" s="9" t="s">
        <v>130</v>
      </c>
      <c r="C29" s="9" t="s">
        <v>131</v>
      </c>
      <c r="D29" s="9" t="s">
        <v>10</v>
      </c>
      <c r="E29" s="10">
        <v>0</v>
      </c>
      <c r="F29" s="10">
        <v>0</v>
      </c>
      <c r="G29" s="10">
        <v>15</v>
      </c>
      <c r="H29" s="10">
        <v>270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3" x14ac:dyDescent="0.25">
      <c r="A30" s="8">
        <v>29</v>
      </c>
      <c r="B30" s="9" t="s">
        <v>89</v>
      </c>
      <c r="C30" s="9" t="s">
        <v>90</v>
      </c>
      <c r="D30" s="9" t="s">
        <v>10</v>
      </c>
      <c r="E30" s="10">
        <v>0</v>
      </c>
      <c r="F30" s="10">
        <v>0</v>
      </c>
      <c r="G30" s="10">
        <v>15</v>
      </c>
      <c r="H30" s="10">
        <v>218</v>
      </c>
      <c r="I30" s="10">
        <v>11.65</v>
      </c>
      <c r="J30" s="10">
        <v>11.65</v>
      </c>
      <c r="K30" s="10">
        <v>0</v>
      </c>
      <c r="L30" s="10">
        <v>0</v>
      </c>
      <c r="M30" s="10">
        <v>11.65</v>
      </c>
    </row>
    <row r="31" spans="1:13" x14ac:dyDescent="0.25">
      <c r="A31" s="8">
        <v>30</v>
      </c>
      <c r="B31" s="1" t="s">
        <v>142</v>
      </c>
      <c r="C31" s="1" t="s">
        <v>143</v>
      </c>
      <c r="D31" s="1" t="s">
        <v>5</v>
      </c>
      <c r="E31" s="7">
        <v>0</v>
      </c>
      <c r="F31" s="7">
        <v>0</v>
      </c>
      <c r="G31" s="7">
        <v>13</v>
      </c>
      <c r="H31" s="7">
        <v>235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5">
      <c r="A32" s="8">
        <v>31</v>
      </c>
      <c r="B32" s="9" t="s">
        <v>136</v>
      </c>
      <c r="C32" s="9" t="s">
        <v>137</v>
      </c>
      <c r="D32" s="9" t="s">
        <v>10</v>
      </c>
      <c r="E32" s="10">
        <v>6.97</v>
      </c>
      <c r="F32" s="10">
        <v>0</v>
      </c>
      <c r="G32" s="10">
        <v>13</v>
      </c>
      <c r="H32" s="10">
        <v>200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</row>
    <row r="33" spans="1:13" x14ac:dyDescent="0.25">
      <c r="A33" s="8">
        <v>32</v>
      </c>
      <c r="B33" s="1" t="s">
        <v>53</v>
      </c>
      <c r="C33" s="1" t="s">
        <v>54</v>
      </c>
      <c r="D33" s="1" t="s">
        <v>5</v>
      </c>
      <c r="E33" s="7">
        <v>5.68</v>
      </c>
      <c r="F33" s="7">
        <v>0</v>
      </c>
      <c r="G33" s="7">
        <v>12</v>
      </c>
      <c r="H33" s="7">
        <v>206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 x14ac:dyDescent="0.25">
      <c r="A34" s="8">
        <v>33</v>
      </c>
      <c r="B34" s="9"/>
      <c r="C34" s="9" t="s">
        <v>247</v>
      </c>
      <c r="D34" s="9" t="s">
        <v>16</v>
      </c>
      <c r="E34" s="10">
        <v>0</v>
      </c>
      <c r="F34" s="10">
        <v>0</v>
      </c>
      <c r="G34" s="10">
        <v>12</v>
      </c>
      <c r="H34" s="10">
        <v>169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</row>
    <row r="35" spans="1:13" x14ac:dyDescent="0.25">
      <c r="A35" s="8">
        <v>34</v>
      </c>
      <c r="B35" s="1" t="s">
        <v>57</v>
      </c>
      <c r="C35" s="1" t="s">
        <v>58</v>
      </c>
      <c r="D35" s="1" t="s">
        <v>5</v>
      </c>
      <c r="E35" s="7">
        <v>0</v>
      </c>
      <c r="F35" s="7">
        <v>0</v>
      </c>
      <c r="G35" s="7">
        <v>9</v>
      </c>
      <c r="H35" s="7">
        <v>161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</row>
    <row r="36" spans="1:13" x14ac:dyDescent="0.25">
      <c r="A36" s="8">
        <v>35</v>
      </c>
      <c r="B36" s="1" t="s">
        <v>61</v>
      </c>
      <c r="C36" s="1" t="s">
        <v>61</v>
      </c>
      <c r="D36" s="1" t="s">
        <v>5</v>
      </c>
      <c r="E36" s="7">
        <v>0</v>
      </c>
      <c r="F36" s="7">
        <v>0</v>
      </c>
      <c r="G36" s="7">
        <v>9</v>
      </c>
      <c r="H36" s="7">
        <v>161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5">
      <c r="A37" s="8">
        <v>36</v>
      </c>
      <c r="B37" s="1"/>
      <c r="C37" s="1" t="s">
        <v>51</v>
      </c>
      <c r="D37" s="1" t="s">
        <v>16</v>
      </c>
      <c r="E37" s="7">
        <v>0</v>
      </c>
      <c r="F37" s="7">
        <v>0</v>
      </c>
      <c r="G37" s="7">
        <v>9</v>
      </c>
      <c r="H37" s="7">
        <v>129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5">
      <c r="A38" s="8">
        <v>37</v>
      </c>
      <c r="B38" s="1" t="s">
        <v>179</v>
      </c>
      <c r="C38" s="1" t="s">
        <v>180</v>
      </c>
      <c r="D38" s="1" t="s">
        <v>16</v>
      </c>
      <c r="E38" s="7">
        <v>0</v>
      </c>
      <c r="F38" s="7">
        <v>44</v>
      </c>
      <c r="G38" s="7">
        <v>8</v>
      </c>
      <c r="H38" s="7">
        <v>187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5">
      <c r="A39" s="8">
        <v>38</v>
      </c>
      <c r="B39" s="9"/>
      <c r="C39" s="9" t="s">
        <v>52</v>
      </c>
      <c r="D39" s="9" t="s">
        <v>5</v>
      </c>
      <c r="E39" s="10">
        <v>0</v>
      </c>
      <c r="F39" s="10">
        <v>0</v>
      </c>
      <c r="G39" s="10">
        <v>7</v>
      </c>
      <c r="H39" s="10">
        <v>112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</row>
    <row r="40" spans="1:13" x14ac:dyDescent="0.25">
      <c r="A40" s="8">
        <v>39</v>
      </c>
      <c r="B40" s="9"/>
      <c r="C40" s="9" t="s">
        <v>93</v>
      </c>
      <c r="D40" s="9" t="s">
        <v>16</v>
      </c>
      <c r="E40" s="10">
        <v>0</v>
      </c>
      <c r="F40" s="10">
        <v>0</v>
      </c>
      <c r="G40" s="10">
        <v>6</v>
      </c>
      <c r="H40" s="10">
        <v>95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</row>
    <row r="41" spans="1:13" x14ac:dyDescent="0.25">
      <c r="A41" s="8">
        <v>40</v>
      </c>
      <c r="B41" s="9" t="s">
        <v>59</v>
      </c>
      <c r="C41" s="9" t="s">
        <v>60</v>
      </c>
      <c r="D41" s="9" t="s">
        <v>10</v>
      </c>
      <c r="E41" s="10">
        <v>8.67</v>
      </c>
      <c r="F41" s="10">
        <v>0</v>
      </c>
      <c r="G41" s="10">
        <v>6</v>
      </c>
      <c r="H41" s="10">
        <v>89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</row>
    <row r="42" spans="1:13" x14ac:dyDescent="0.25">
      <c r="A42" s="8">
        <v>41</v>
      </c>
      <c r="B42" s="1" t="s">
        <v>120</v>
      </c>
      <c r="C42" s="1" t="s">
        <v>121</v>
      </c>
      <c r="D42" s="1" t="s">
        <v>5</v>
      </c>
      <c r="E42" s="7">
        <v>0</v>
      </c>
      <c r="F42" s="7">
        <v>0</v>
      </c>
      <c r="G42" s="7">
        <v>4</v>
      </c>
      <c r="H42" s="7">
        <v>80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x14ac:dyDescent="0.25">
      <c r="A43" s="8">
        <v>42</v>
      </c>
      <c r="B43" s="1" t="s">
        <v>167</v>
      </c>
      <c r="C43" s="1" t="s">
        <v>168</v>
      </c>
      <c r="D43" s="1" t="s">
        <v>5</v>
      </c>
      <c r="E43" s="7">
        <v>0</v>
      </c>
      <c r="F43" s="7">
        <v>0</v>
      </c>
      <c r="G43" s="7">
        <v>2</v>
      </c>
      <c r="H43" s="7">
        <v>30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 x14ac:dyDescent="0.25">
      <c r="A44" s="8">
        <v>43</v>
      </c>
      <c r="B44" s="1" t="s">
        <v>39</v>
      </c>
      <c r="C44" s="1" t="s">
        <v>40</v>
      </c>
      <c r="D44" s="1" t="s">
        <v>5</v>
      </c>
      <c r="E44" s="7"/>
      <c r="F44" s="7"/>
      <c r="G44" s="7">
        <v>2</v>
      </c>
      <c r="H44" s="7">
        <v>30</v>
      </c>
      <c r="I44" s="7"/>
      <c r="J44" s="7"/>
      <c r="K44" s="7"/>
      <c r="L44" s="7"/>
      <c r="M44" s="7"/>
    </row>
    <row r="45" spans="1:13" x14ac:dyDescent="0.25">
      <c r="A45" s="8">
        <v>44</v>
      </c>
      <c r="B45" s="9" t="s">
        <v>49</v>
      </c>
      <c r="C45" s="9" t="s">
        <v>50</v>
      </c>
      <c r="D45" s="9" t="s">
        <v>5</v>
      </c>
      <c r="E45" s="10">
        <v>0</v>
      </c>
      <c r="F45" s="10">
        <v>0</v>
      </c>
      <c r="G45" s="10">
        <v>2</v>
      </c>
      <c r="H45" s="10">
        <v>24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</row>
    <row r="46" spans="1:13" x14ac:dyDescent="0.25">
      <c r="A46" s="8">
        <v>45</v>
      </c>
      <c r="B46" s="1"/>
      <c r="C46" s="1" t="s">
        <v>158</v>
      </c>
      <c r="D46" s="1" t="s">
        <v>16</v>
      </c>
      <c r="E46" s="7">
        <v>0</v>
      </c>
      <c r="F46" s="7">
        <v>21</v>
      </c>
      <c r="G46" s="7">
        <v>1</v>
      </c>
      <c r="H46" s="7">
        <v>21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5">
      <c r="A47" s="8">
        <v>46</v>
      </c>
      <c r="B47" s="1" t="s">
        <v>171</v>
      </c>
      <c r="C47" s="1" t="s">
        <v>172</v>
      </c>
      <c r="D47" s="1" t="s">
        <v>16</v>
      </c>
      <c r="E47" s="7">
        <v>0</v>
      </c>
      <c r="F47" s="7">
        <v>0</v>
      </c>
      <c r="G47" s="7">
        <v>1</v>
      </c>
      <c r="H47" s="7">
        <v>15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5">
      <c r="A48" s="8">
        <v>47</v>
      </c>
      <c r="B48" s="9" t="s">
        <v>169</v>
      </c>
      <c r="C48" s="9" t="s">
        <v>170</v>
      </c>
      <c r="D48" s="9" t="s">
        <v>10</v>
      </c>
      <c r="E48" s="10">
        <v>0</v>
      </c>
      <c r="F48" s="10">
        <v>0</v>
      </c>
      <c r="G48" s="10">
        <v>1</v>
      </c>
      <c r="H48" s="10">
        <v>15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</row>
    <row r="49" spans="1:13" x14ac:dyDescent="0.25">
      <c r="A49" s="8">
        <v>48</v>
      </c>
      <c r="B49" s="1" t="s">
        <v>63</v>
      </c>
      <c r="C49" s="1" t="s">
        <v>64</v>
      </c>
      <c r="D49" s="1" t="s">
        <v>16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x14ac:dyDescent="0.25">
      <c r="A50" s="8">
        <v>49</v>
      </c>
      <c r="B50" s="9" t="s">
        <v>62</v>
      </c>
      <c r="C50" s="9" t="s">
        <v>62</v>
      </c>
      <c r="D50" s="9" t="s">
        <v>10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</row>
    <row r="51" spans="1:13" x14ac:dyDescent="0.25">
      <c r="A51" s="8">
        <v>50</v>
      </c>
      <c r="B51" s="1" t="s">
        <v>91</v>
      </c>
      <c r="C51" s="1" t="s">
        <v>92</v>
      </c>
      <c r="D51" s="1" t="s">
        <v>5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5">
      <c r="A52" s="8">
        <v>51</v>
      </c>
      <c r="B52" s="9"/>
      <c r="C52" s="9" t="s">
        <v>122</v>
      </c>
      <c r="D52" s="9" t="s">
        <v>10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</row>
    <row r="53" spans="1:13" x14ac:dyDescent="0.25">
      <c r="A53" s="8">
        <v>52</v>
      </c>
      <c r="B53" s="1" t="s">
        <v>128</v>
      </c>
      <c r="C53" s="1" t="s">
        <v>129</v>
      </c>
      <c r="D53" s="1" t="s">
        <v>10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 x14ac:dyDescent="0.25">
      <c r="A54" s="8">
        <v>53</v>
      </c>
      <c r="B54" s="9"/>
      <c r="C54" s="9" t="s">
        <v>144</v>
      </c>
      <c r="D54" s="9" t="s">
        <v>10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</row>
    <row r="55" spans="1:13" x14ac:dyDescent="0.25">
      <c r="A55" s="8">
        <v>54</v>
      </c>
      <c r="B55" s="1" t="s">
        <v>134</v>
      </c>
      <c r="C55" s="1" t="s">
        <v>135</v>
      </c>
      <c r="D55" s="1" t="s">
        <v>5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</row>
    <row r="56" spans="1:13" x14ac:dyDescent="0.25">
      <c r="A56" s="8">
        <v>55</v>
      </c>
      <c r="B56" s="1" t="s">
        <v>31</v>
      </c>
      <c r="C56" s="1" t="s">
        <v>32</v>
      </c>
      <c r="D56" s="1" t="s">
        <v>5</v>
      </c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8">
        <v>56</v>
      </c>
      <c r="B57" s="1" t="s">
        <v>229</v>
      </c>
      <c r="C57" s="9" t="s">
        <v>14</v>
      </c>
      <c r="D57" s="9" t="s">
        <v>10</v>
      </c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25">
      <c r="A58" s="8">
        <v>57</v>
      </c>
      <c r="B58" s="1" t="s">
        <v>229</v>
      </c>
      <c r="C58" s="1" t="s">
        <v>15</v>
      </c>
      <c r="D58" s="1" t="s">
        <v>16</v>
      </c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A59" s="8">
        <v>58</v>
      </c>
      <c r="B59" s="1" t="s">
        <v>229</v>
      </c>
      <c r="C59" s="1" t="s">
        <v>13</v>
      </c>
      <c r="D59" s="1" t="s">
        <v>5</v>
      </c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8">
        <v>59</v>
      </c>
      <c r="B60" s="1" t="s">
        <v>83</v>
      </c>
      <c r="C60" s="1" t="s">
        <v>84</v>
      </c>
      <c r="D60" s="1" t="s">
        <v>5</v>
      </c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8">
        <v>60</v>
      </c>
      <c r="B61" s="9" t="s">
        <v>140</v>
      </c>
      <c r="C61" s="9" t="s">
        <v>141</v>
      </c>
      <c r="D61" s="9" t="s">
        <v>10</v>
      </c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25">
      <c r="A62" s="8">
        <v>61</v>
      </c>
      <c r="B62" s="1"/>
      <c r="C62" s="1" t="s">
        <v>189</v>
      </c>
      <c r="D62" s="1" t="s">
        <v>182</v>
      </c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8">
        <v>62</v>
      </c>
      <c r="B63" s="9"/>
      <c r="C63" s="9" t="s">
        <v>157</v>
      </c>
      <c r="D63" s="9" t="s">
        <v>10</v>
      </c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25">
      <c r="A64" s="8">
        <v>63</v>
      </c>
      <c r="B64" s="1" t="s">
        <v>47</v>
      </c>
      <c r="C64" s="1" t="s">
        <v>48</v>
      </c>
      <c r="D64" s="1" t="s">
        <v>5</v>
      </c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8">
        <v>64</v>
      </c>
      <c r="B65" s="9" t="s">
        <v>37</v>
      </c>
      <c r="C65" s="9" t="s">
        <v>38</v>
      </c>
      <c r="D65" s="9" t="s">
        <v>5</v>
      </c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25">
      <c r="A66" s="8">
        <v>65</v>
      </c>
      <c r="B66" s="1"/>
      <c r="C66" s="1" t="s">
        <v>154</v>
      </c>
      <c r="D66" s="1" t="s">
        <v>16</v>
      </c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5">
      <c r="A67" s="8">
        <v>66</v>
      </c>
      <c r="B67" s="9"/>
      <c r="C67" s="9" t="s">
        <v>153</v>
      </c>
      <c r="D67" s="9" t="s">
        <v>10</v>
      </c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25">
      <c r="A68" s="8">
        <v>67</v>
      </c>
      <c r="B68" s="9" t="s">
        <v>100</v>
      </c>
      <c r="C68" s="9" t="s">
        <v>101</v>
      </c>
      <c r="D68" s="9" t="s">
        <v>5</v>
      </c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25">
      <c r="A69" s="8">
        <v>68</v>
      </c>
      <c r="B69" s="1"/>
      <c r="C69" s="1" t="s">
        <v>102</v>
      </c>
      <c r="D69" s="1" t="s">
        <v>10</v>
      </c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5">
      <c r="A70" s="8">
        <v>69</v>
      </c>
      <c r="B70" s="1" t="s">
        <v>151</v>
      </c>
      <c r="C70" s="1" t="s">
        <v>152</v>
      </c>
      <c r="D70" s="1" t="s">
        <v>5</v>
      </c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8">
        <v>70</v>
      </c>
      <c r="B71" s="9" t="s">
        <v>41</v>
      </c>
      <c r="C71" s="9" t="s">
        <v>42</v>
      </c>
      <c r="D71" s="9" t="s">
        <v>5</v>
      </c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25">
      <c r="A72" s="8">
        <v>71</v>
      </c>
      <c r="B72" s="9" t="s">
        <v>6</v>
      </c>
      <c r="C72" s="9" t="s">
        <v>7</v>
      </c>
      <c r="D72" s="9" t="s">
        <v>5</v>
      </c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5">
      <c r="A73" s="8">
        <v>72</v>
      </c>
      <c r="B73" s="9" t="s">
        <v>17</v>
      </c>
      <c r="C73" s="9" t="s">
        <v>18</v>
      </c>
      <c r="D73" s="9" t="s">
        <v>10</v>
      </c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25">
      <c r="A74" s="8">
        <v>73</v>
      </c>
      <c r="B74" s="1" t="s">
        <v>19</v>
      </c>
      <c r="C74" s="1" t="s">
        <v>20</v>
      </c>
      <c r="D74" s="1" t="s">
        <v>5</v>
      </c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5">
      <c r="A75" s="8">
        <v>74</v>
      </c>
      <c r="B75" s="9"/>
      <c r="C75" s="9" t="s">
        <v>183</v>
      </c>
      <c r="D75" s="9" t="s">
        <v>182</v>
      </c>
      <c r="E75" s="10"/>
      <c r="F75" s="10"/>
      <c r="G75" s="10"/>
      <c r="H75" s="10"/>
      <c r="I75" s="10"/>
      <c r="J75" s="10"/>
      <c r="K75" s="10"/>
      <c r="L75" s="10"/>
      <c r="M75" s="10"/>
    </row>
    <row r="76" spans="1:13" x14ac:dyDescent="0.25">
      <c r="A76" s="8">
        <v>75</v>
      </c>
      <c r="B76" s="9"/>
      <c r="C76" s="9" t="s">
        <v>188</v>
      </c>
      <c r="D76" s="9" t="s">
        <v>182</v>
      </c>
      <c r="E76" s="10"/>
      <c r="F76" s="10"/>
      <c r="G76" s="10"/>
      <c r="H76" s="10"/>
      <c r="I76" s="10"/>
      <c r="J76" s="10"/>
      <c r="K76" s="10"/>
      <c r="L76" s="10"/>
      <c r="M76" s="10"/>
    </row>
    <row r="77" spans="1:13" x14ac:dyDescent="0.25">
      <c r="A77" s="8">
        <v>76</v>
      </c>
      <c r="B77" s="9" t="s">
        <v>130</v>
      </c>
      <c r="C77" s="9" t="s">
        <v>133</v>
      </c>
      <c r="D77" s="9" t="s">
        <v>16</v>
      </c>
      <c r="E77" s="10"/>
      <c r="F77" s="10"/>
      <c r="G77" s="10"/>
      <c r="H77" s="10"/>
      <c r="I77" s="10"/>
      <c r="J77" s="10"/>
      <c r="K77" s="10"/>
      <c r="L77" s="10"/>
      <c r="M77" s="10"/>
    </row>
    <row r="78" spans="1:13" x14ac:dyDescent="0.25">
      <c r="A78" s="8">
        <v>77</v>
      </c>
      <c r="B78" s="9" t="s">
        <v>118</v>
      </c>
      <c r="C78" s="9" t="s">
        <v>119</v>
      </c>
      <c r="D78" s="9" t="s">
        <v>5</v>
      </c>
      <c r="E78" s="10"/>
      <c r="F78" s="10"/>
      <c r="G78" s="10"/>
      <c r="H78" s="10"/>
      <c r="I78" s="10"/>
      <c r="J78" s="10"/>
      <c r="K78" s="10"/>
      <c r="L78" s="10"/>
      <c r="M78" s="10"/>
    </row>
    <row r="79" spans="1:13" x14ac:dyDescent="0.25">
      <c r="A79" s="8">
        <v>78</v>
      </c>
      <c r="B79" s="9" t="s">
        <v>130</v>
      </c>
      <c r="C79" s="9" t="s">
        <v>155</v>
      </c>
      <c r="D79" s="9" t="s">
        <v>5</v>
      </c>
      <c r="E79" s="10"/>
      <c r="F79" s="10"/>
      <c r="G79" s="10"/>
      <c r="H79" s="10"/>
      <c r="I79" s="10"/>
      <c r="J79" s="10"/>
      <c r="K79" s="10"/>
      <c r="L79" s="10"/>
      <c r="M79" s="10"/>
    </row>
    <row r="80" spans="1:13" x14ac:dyDescent="0.25">
      <c r="A80" s="8">
        <v>79</v>
      </c>
      <c r="B80" s="1" t="s">
        <v>130</v>
      </c>
      <c r="C80" s="1" t="s">
        <v>132</v>
      </c>
      <c r="D80" s="1" t="s">
        <v>5</v>
      </c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5">
      <c r="A81" s="8">
        <v>80</v>
      </c>
      <c r="B81" s="9" t="s">
        <v>33</v>
      </c>
      <c r="C81" s="9" t="s">
        <v>34</v>
      </c>
      <c r="D81" s="9" t="s">
        <v>5</v>
      </c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25">
      <c r="A82" s="8">
        <v>81</v>
      </c>
      <c r="B82" s="9"/>
      <c r="C82" s="9" t="s">
        <v>103</v>
      </c>
      <c r="D82" s="9" t="s">
        <v>16</v>
      </c>
      <c r="E82" s="10"/>
      <c r="F82" s="10"/>
      <c r="G82" s="10"/>
      <c r="H82" s="10"/>
      <c r="I82" s="10"/>
      <c r="J82" s="10"/>
      <c r="K82" s="10"/>
      <c r="L82" s="10"/>
      <c r="M82" s="10"/>
    </row>
    <row r="83" spans="1:13" x14ac:dyDescent="0.25">
      <c r="A83" s="8">
        <v>82</v>
      </c>
      <c r="B83" s="1" t="s">
        <v>79</v>
      </c>
      <c r="C83" s="1" t="s">
        <v>80</v>
      </c>
      <c r="D83" s="1" t="s">
        <v>5</v>
      </c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5">
      <c r="A84" s="8">
        <v>83</v>
      </c>
      <c r="B84" s="9" t="s">
        <v>177</v>
      </c>
      <c r="C84" s="9" t="s">
        <v>178</v>
      </c>
      <c r="D84" s="9" t="s">
        <v>10</v>
      </c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5">
      <c r="A85" s="8">
        <v>84</v>
      </c>
      <c r="B85" s="1"/>
      <c r="C85" s="1" t="s">
        <v>184</v>
      </c>
      <c r="D85" s="1" t="s">
        <v>182</v>
      </c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5">
      <c r="A86" s="8">
        <v>85</v>
      </c>
      <c r="B86" s="1"/>
      <c r="C86" s="1" t="s">
        <v>161</v>
      </c>
      <c r="D86" s="1" t="s">
        <v>10</v>
      </c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5">
      <c r="A87" s="8">
        <v>86</v>
      </c>
      <c r="B87" s="9" t="s">
        <v>159</v>
      </c>
      <c r="C87" s="9" t="s">
        <v>160</v>
      </c>
      <c r="D87" s="9" t="s">
        <v>5</v>
      </c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25">
      <c r="A88" s="8">
        <v>87</v>
      </c>
      <c r="B88" s="9" t="s">
        <v>197</v>
      </c>
      <c r="C88" s="9" t="s">
        <v>197</v>
      </c>
      <c r="D88" s="9" t="s">
        <v>182</v>
      </c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25">
      <c r="A89" s="8">
        <v>88</v>
      </c>
      <c r="B89" s="1" t="s">
        <v>195</v>
      </c>
      <c r="C89" s="1" t="s">
        <v>195</v>
      </c>
      <c r="D89" s="1" t="s">
        <v>196</v>
      </c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8">
        <v>89</v>
      </c>
      <c r="B90" s="1" t="s">
        <v>71</v>
      </c>
      <c r="C90" s="1" t="s">
        <v>72</v>
      </c>
      <c r="D90" s="1" t="s">
        <v>10</v>
      </c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5">
      <c r="A91" s="8">
        <v>90</v>
      </c>
      <c r="B91" s="9" t="s">
        <v>69</v>
      </c>
      <c r="C91" s="9" t="s">
        <v>70</v>
      </c>
      <c r="D91" s="9" t="s">
        <v>5</v>
      </c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5">
      <c r="A92" s="8">
        <v>91</v>
      </c>
      <c r="B92" s="1" t="s">
        <v>145</v>
      </c>
      <c r="C92" s="1" t="s">
        <v>146</v>
      </c>
      <c r="D92" s="1" t="s">
        <v>5</v>
      </c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5">
      <c r="A93" s="8">
        <v>92</v>
      </c>
      <c r="B93" s="1" t="s">
        <v>35</v>
      </c>
      <c r="C93" s="1" t="s">
        <v>36</v>
      </c>
      <c r="D93" s="1" t="s">
        <v>5</v>
      </c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5">
      <c r="A94" s="8">
        <v>93</v>
      </c>
      <c r="B94" s="1" t="s">
        <v>27</v>
      </c>
      <c r="C94" s="1" t="s">
        <v>28</v>
      </c>
      <c r="D94" s="1" t="s">
        <v>5</v>
      </c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5">
      <c r="A95" s="8">
        <v>94</v>
      </c>
      <c r="B95" s="1" t="s">
        <v>67</v>
      </c>
      <c r="C95" s="1" t="s">
        <v>68</v>
      </c>
      <c r="D95" s="1" t="s">
        <v>5</v>
      </c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5">
      <c r="A96" s="8">
        <v>95</v>
      </c>
      <c r="B96" s="1"/>
      <c r="C96" s="1" t="s">
        <v>156</v>
      </c>
      <c r="D96" s="1" t="s">
        <v>5</v>
      </c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5">
      <c r="A97" s="8">
        <v>96</v>
      </c>
      <c r="B97" s="1" t="s">
        <v>175</v>
      </c>
      <c r="C97" s="1" t="s">
        <v>176</v>
      </c>
      <c r="D97" s="1" t="s">
        <v>5</v>
      </c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5">
      <c r="A98" s="8">
        <v>97</v>
      </c>
      <c r="B98" s="1" t="s">
        <v>107</v>
      </c>
      <c r="C98" s="1" t="s">
        <v>108</v>
      </c>
      <c r="D98" s="1" t="s">
        <v>10</v>
      </c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5">
      <c r="A99" s="8">
        <v>98</v>
      </c>
      <c r="B99" s="9" t="s">
        <v>29</v>
      </c>
      <c r="C99" s="9" t="s">
        <v>30</v>
      </c>
      <c r="D99" s="9" t="s">
        <v>10</v>
      </c>
      <c r="E99" s="10"/>
      <c r="F99" s="10"/>
      <c r="G99" s="10"/>
      <c r="H99" s="10"/>
      <c r="I99" s="10"/>
      <c r="J99" s="10"/>
      <c r="K99" s="10"/>
      <c r="L99" s="10"/>
      <c r="M99" s="10"/>
    </row>
    <row r="100" spans="1:13" x14ac:dyDescent="0.25">
      <c r="A100" s="8">
        <v>99</v>
      </c>
      <c r="B100" s="1" t="s">
        <v>8</v>
      </c>
      <c r="C100" s="1" t="s">
        <v>9</v>
      </c>
      <c r="D100" s="1" t="s">
        <v>10</v>
      </c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5">
      <c r="A101" s="8">
        <v>100</v>
      </c>
      <c r="B101" s="9" t="s">
        <v>159</v>
      </c>
      <c r="C101" s="9" t="s">
        <v>162</v>
      </c>
      <c r="D101" s="9" t="s">
        <v>16</v>
      </c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25">
      <c r="A102" s="8">
        <v>101</v>
      </c>
      <c r="B102" s="9"/>
      <c r="C102" s="9" t="s">
        <v>190</v>
      </c>
      <c r="D102" s="9" t="s">
        <v>191</v>
      </c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25">
      <c r="A103" s="8">
        <v>102</v>
      </c>
      <c r="B103" s="9"/>
      <c r="C103" s="9" t="s">
        <v>185</v>
      </c>
      <c r="D103" s="9" t="s">
        <v>16</v>
      </c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x14ac:dyDescent="0.25">
      <c r="A104" s="8">
        <v>103</v>
      </c>
      <c r="B104" s="1"/>
      <c r="C104" s="1" t="s">
        <v>181</v>
      </c>
      <c r="D104" s="1" t="s">
        <v>182</v>
      </c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5">
      <c r="A105" s="8">
        <v>104</v>
      </c>
      <c r="B105" s="1" t="s">
        <v>192</v>
      </c>
      <c r="C105" s="1" t="s">
        <v>193</v>
      </c>
      <c r="D105" s="1" t="s">
        <v>182</v>
      </c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5">
      <c r="A106" s="8">
        <v>105</v>
      </c>
      <c r="B106" s="9"/>
      <c r="C106" s="9" t="s">
        <v>112</v>
      </c>
      <c r="D106" s="9" t="s">
        <v>16</v>
      </c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25">
      <c r="A107" s="8">
        <v>106</v>
      </c>
      <c r="B107" s="1"/>
      <c r="C107" s="1" t="s">
        <v>112</v>
      </c>
      <c r="D107" s="1" t="s">
        <v>5</v>
      </c>
      <c r="E107" s="7"/>
      <c r="F107" s="7"/>
      <c r="G107" s="7"/>
      <c r="H107" s="7"/>
      <c r="I107" s="7"/>
      <c r="J107" s="7"/>
      <c r="K107" s="7"/>
      <c r="L107" s="7"/>
      <c r="M107" s="7"/>
    </row>
    <row r="108" spans="1:13" x14ac:dyDescent="0.25">
      <c r="A108" s="8">
        <v>107</v>
      </c>
      <c r="B108" s="9" t="s">
        <v>109</v>
      </c>
      <c r="C108" s="9" t="s">
        <v>110</v>
      </c>
      <c r="D108" s="9" t="s">
        <v>5</v>
      </c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25">
      <c r="A109" s="8">
        <v>108</v>
      </c>
      <c r="B109" s="9"/>
      <c r="C109" s="9" t="s">
        <v>115</v>
      </c>
      <c r="D109" s="9" t="s">
        <v>16</v>
      </c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25">
      <c r="A110" s="8">
        <v>109</v>
      </c>
      <c r="B110" s="1"/>
      <c r="C110" s="1" t="s">
        <v>114</v>
      </c>
      <c r="D110" s="1" t="s">
        <v>16</v>
      </c>
      <c r="E110" s="7"/>
      <c r="F110" s="7"/>
      <c r="G110" s="7"/>
      <c r="H110" s="7"/>
      <c r="I110" s="7"/>
      <c r="J110" s="7"/>
      <c r="K110" s="7"/>
      <c r="L110" s="7"/>
      <c r="M110" s="7"/>
    </row>
    <row r="111" spans="1:13" x14ac:dyDescent="0.25">
      <c r="A111" s="8">
        <v>110</v>
      </c>
      <c r="B111" s="1"/>
      <c r="C111" s="1" t="s">
        <v>111</v>
      </c>
      <c r="D111" s="1" t="s">
        <v>10</v>
      </c>
      <c r="E111" s="7"/>
      <c r="F111" s="7"/>
      <c r="G111" s="7"/>
      <c r="H111" s="7"/>
      <c r="I111" s="7"/>
      <c r="J111" s="7"/>
      <c r="K111" s="7"/>
      <c r="L111" s="7"/>
      <c r="M111" s="7"/>
    </row>
    <row r="112" spans="1:13" x14ac:dyDescent="0.25">
      <c r="A112" s="8">
        <v>111</v>
      </c>
      <c r="B112" s="9"/>
      <c r="C112" s="9" t="s">
        <v>113</v>
      </c>
      <c r="D112" s="9" t="s">
        <v>10</v>
      </c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x14ac:dyDescent="0.25">
      <c r="A113" s="8">
        <v>112</v>
      </c>
      <c r="B113" s="1" t="s">
        <v>138</v>
      </c>
      <c r="C113" s="1" t="s">
        <v>139</v>
      </c>
      <c r="D113" s="1" t="s">
        <v>5</v>
      </c>
      <c r="E113" s="7"/>
      <c r="F113" s="7"/>
      <c r="G113" s="7"/>
      <c r="H113" s="7"/>
      <c r="I113" s="7"/>
      <c r="J113" s="7"/>
      <c r="K113" s="7"/>
      <c r="L113" s="7"/>
      <c r="M113" s="7"/>
    </row>
    <row r="114" spans="1:13" x14ac:dyDescent="0.25">
      <c r="A114" s="8">
        <v>113</v>
      </c>
      <c r="B114" s="1" t="s">
        <v>186</v>
      </c>
      <c r="C114" s="1" t="s">
        <v>187</v>
      </c>
      <c r="D114" s="1" t="s">
        <v>182</v>
      </c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5">
      <c r="A115" s="8">
        <v>114</v>
      </c>
      <c r="B115" s="1" t="s">
        <v>3</v>
      </c>
      <c r="C115" s="1" t="s">
        <v>4</v>
      </c>
      <c r="D115" s="1" t="s">
        <v>5</v>
      </c>
      <c r="E115" s="7"/>
      <c r="F115" s="7"/>
      <c r="G115" s="7"/>
      <c r="H115" s="7"/>
      <c r="I115" s="7"/>
      <c r="J115" s="7"/>
      <c r="K115" s="7"/>
      <c r="L115" s="7"/>
      <c r="M115" s="7"/>
    </row>
    <row r="116" spans="1:13" x14ac:dyDescent="0.25">
      <c r="A116" s="8">
        <v>115</v>
      </c>
      <c r="B116" s="9" t="s">
        <v>11</v>
      </c>
      <c r="C116" s="9" t="s">
        <v>12</v>
      </c>
      <c r="D116" s="9" t="s">
        <v>10</v>
      </c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x14ac:dyDescent="0.25">
      <c r="A117" s="8">
        <v>116</v>
      </c>
      <c r="B117" s="9" t="s">
        <v>45</v>
      </c>
      <c r="C117" s="9" t="s">
        <v>46</v>
      </c>
      <c r="D117" s="9" t="s">
        <v>5</v>
      </c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x14ac:dyDescent="0.25">
      <c r="A118" s="8">
        <v>117</v>
      </c>
      <c r="B118" s="9" t="s">
        <v>25</v>
      </c>
      <c r="C118" s="9" t="s">
        <v>26</v>
      </c>
      <c r="D118" s="9" t="s">
        <v>5</v>
      </c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25">
      <c r="A119" s="8">
        <v>118</v>
      </c>
      <c r="B119" s="9" t="s">
        <v>194</v>
      </c>
      <c r="C119" s="9"/>
      <c r="D119" s="9" t="s">
        <v>182</v>
      </c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x14ac:dyDescent="0.25">
      <c r="A120" s="8"/>
    </row>
  </sheetData>
  <autoFilter ref="A1:M120">
    <sortState ref="A2:M120">
      <sortCondition descending="1" ref="G1:G12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14" sqref="D14:D16"/>
    </sheetView>
  </sheetViews>
  <sheetFormatPr defaultRowHeight="15" x14ac:dyDescent="0.25"/>
  <cols>
    <col min="2" max="2" width="33.7109375" customWidth="1"/>
    <col min="4" max="4" width="9.140625" style="11"/>
    <col min="9" max="9" width="17.5703125" customWidth="1"/>
  </cols>
  <sheetData>
    <row r="1" spans="1:10" x14ac:dyDescent="0.25">
      <c r="A1" t="s">
        <v>198</v>
      </c>
      <c r="D1" s="11" t="s">
        <v>216</v>
      </c>
    </row>
    <row r="2" spans="1:10" x14ac:dyDescent="0.25">
      <c r="A2" s="15">
        <v>1</v>
      </c>
      <c r="B2" s="1" t="s">
        <v>164</v>
      </c>
      <c r="C2">
        <f>VLOOKUP(B2,'основные номинации'!C:G,5,FALSE)</f>
        <v>48</v>
      </c>
      <c r="D2" s="14">
        <f>SUM(C2:C3)/COUNT(C2:C3)</f>
        <v>32</v>
      </c>
      <c r="H2">
        <v>1</v>
      </c>
      <c r="I2" t="s">
        <v>201</v>
      </c>
      <c r="J2" s="13">
        <v>89</v>
      </c>
    </row>
    <row r="3" spans="1:10" x14ac:dyDescent="0.25">
      <c r="A3" s="15"/>
      <c r="B3" s="9" t="s">
        <v>166</v>
      </c>
      <c r="C3">
        <f>VLOOKUP(B3,'основные номинации'!C:G,5,FALSE)</f>
        <v>16</v>
      </c>
      <c r="D3" s="14"/>
      <c r="H3">
        <v>2</v>
      </c>
      <c r="I3" t="s">
        <v>202</v>
      </c>
      <c r="J3" s="13">
        <v>64</v>
      </c>
    </row>
    <row r="4" spans="1:10" x14ac:dyDescent="0.25">
      <c r="A4" s="15">
        <v>2</v>
      </c>
      <c r="B4" s="1" t="s">
        <v>168</v>
      </c>
      <c r="C4">
        <f>VLOOKUP(B4,'основные номинации'!C:G,5,FALSE)</f>
        <v>2</v>
      </c>
      <c r="D4" s="14">
        <f>(C4+C5+C6)/2</f>
        <v>2</v>
      </c>
      <c r="H4">
        <v>3</v>
      </c>
      <c r="I4" t="s">
        <v>225</v>
      </c>
      <c r="J4" s="13">
        <v>48.5</v>
      </c>
    </row>
    <row r="5" spans="1:10" x14ac:dyDescent="0.25">
      <c r="A5" s="15"/>
      <c r="B5" s="1" t="s">
        <v>172</v>
      </c>
      <c r="C5">
        <f>VLOOKUP(B5,'основные номинации'!C:G,5,FALSE)</f>
        <v>1</v>
      </c>
      <c r="D5" s="14"/>
      <c r="H5">
        <v>4</v>
      </c>
      <c r="I5" t="s">
        <v>223</v>
      </c>
      <c r="J5" s="13">
        <v>43</v>
      </c>
    </row>
    <row r="6" spans="1:10" x14ac:dyDescent="0.25">
      <c r="A6" s="15"/>
      <c r="B6" s="9" t="s">
        <v>170</v>
      </c>
      <c r="C6">
        <f>VLOOKUP(B6,'основные номинации'!C:G,5,FALSE)</f>
        <v>1</v>
      </c>
      <c r="D6" s="14"/>
      <c r="H6">
        <v>5</v>
      </c>
      <c r="I6" t="s">
        <v>227</v>
      </c>
      <c r="J6" s="13">
        <v>33</v>
      </c>
    </row>
    <row r="7" spans="1:10" x14ac:dyDescent="0.25">
      <c r="A7" s="16">
        <v>3</v>
      </c>
      <c r="B7" t="s">
        <v>137</v>
      </c>
      <c r="C7">
        <f>VLOOKUP(B7,'основные номинации'!C:G,5,FALSE)</f>
        <v>13</v>
      </c>
      <c r="D7" s="14">
        <f>(C7+C8)/2</f>
        <v>6.5</v>
      </c>
      <c r="H7">
        <v>6</v>
      </c>
      <c r="I7" t="s">
        <v>217</v>
      </c>
      <c r="J7" s="13">
        <v>32</v>
      </c>
    </row>
    <row r="8" spans="1:10" x14ac:dyDescent="0.25">
      <c r="A8" s="16"/>
      <c r="B8" t="s">
        <v>135</v>
      </c>
      <c r="C8">
        <f>VLOOKUP(B8,'основные номинации'!C:G,5,FALSE)</f>
        <v>0</v>
      </c>
      <c r="D8" s="14"/>
      <c r="H8">
        <v>7</v>
      </c>
      <c r="I8" t="s">
        <v>213</v>
      </c>
      <c r="J8" s="13">
        <v>30</v>
      </c>
    </row>
    <row r="9" spans="1:10" x14ac:dyDescent="0.25">
      <c r="A9" s="16">
        <v>4</v>
      </c>
      <c r="B9" t="s">
        <v>131</v>
      </c>
      <c r="C9">
        <f>VLOOKUP(B9,'основные номинации'!C:G,5,FALSE)</f>
        <v>15</v>
      </c>
      <c r="D9" s="14">
        <f>(C9+C10+C11)/2</f>
        <v>8</v>
      </c>
      <c r="H9">
        <v>8</v>
      </c>
      <c r="I9" t="s">
        <v>200</v>
      </c>
      <c r="J9" s="13">
        <v>23.5</v>
      </c>
    </row>
    <row r="10" spans="1:10" x14ac:dyDescent="0.25">
      <c r="A10" s="16"/>
      <c r="B10" s="1" t="s">
        <v>156</v>
      </c>
      <c r="C10">
        <f>VLOOKUP(B10,'основные номинации'!C:G,5,FALSE)</f>
        <v>0</v>
      </c>
      <c r="D10" s="14"/>
      <c r="H10">
        <v>9</v>
      </c>
      <c r="I10" t="s">
        <v>224</v>
      </c>
      <c r="J10" s="13">
        <v>15</v>
      </c>
    </row>
    <row r="11" spans="1:10" x14ac:dyDescent="0.25">
      <c r="A11" s="16"/>
      <c r="B11" s="1" t="s">
        <v>158</v>
      </c>
      <c r="C11">
        <f>VLOOKUP(B11,'основные номинации'!C:G,5,FALSE)</f>
        <v>1</v>
      </c>
      <c r="D11" s="14"/>
      <c r="H11">
        <v>10</v>
      </c>
      <c r="I11" t="s">
        <v>228</v>
      </c>
      <c r="J11" s="13">
        <v>14.5</v>
      </c>
    </row>
    <row r="12" spans="1:10" x14ac:dyDescent="0.25">
      <c r="A12" s="15">
        <v>5</v>
      </c>
      <c r="B12" s="1" t="s">
        <v>24</v>
      </c>
      <c r="C12">
        <f>VLOOKUP(B12,'основные номинации'!C:G,5,FALSE)</f>
        <v>29</v>
      </c>
      <c r="D12" s="14">
        <f>(C12+C13)/2</f>
        <v>23.5</v>
      </c>
      <c r="H12">
        <v>11</v>
      </c>
      <c r="I12" t="s">
        <v>226</v>
      </c>
      <c r="J12" s="13">
        <v>14</v>
      </c>
    </row>
    <row r="13" spans="1:10" x14ac:dyDescent="0.25">
      <c r="A13" s="15"/>
      <c r="B13" s="9" t="s">
        <v>22</v>
      </c>
      <c r="C13">
        <f>VLOOKUP(B13,'основные номинации'!C:G,5,FALSE)</f>
        <v>18</v>
      </c>
      <c r="D13" s="14"/>
      <c r="H13">
        <v>12</v>
      </c>
      <c r="I13" t="s">
        <v>219</v>
      </c>
      <c r="J13" s="13">
        <v>12.666666666666666</v>
      </c>
    </row>
    <row r="14" spans="1:10" x14ac:dyDescent="0.25">
      <c r="A14" s="16">
        <v>6</v>
      </c>
      <c r="B14" t="s">
        <v>74</v>
      </c>
      <c r="C14">
        <f>VLOOKUP(B14,'основные номинации'!C:G,5,FALSE)</f>
        <v>70</v>
      </c>
      <c r="D14" s="14">
        <f>(C14+C15+C16)/2</f>
        <v>89</v>
      </c>
      <c r="H14">
        <v>13</v>
      </c>
      <c r="I14" t="s">
        <v>220</v>
      </c>
      <c r="J14" s="13">
        <v>10.5</v>
      </c>
    </row>
    <row r="15" spans="1:10" x14ac:dyDescent="0.25">
      <c r="A15" s="16"/>
      <c r="B15" t="s">
        <v>78</v>
      </c>
      <c r="C15">
        <f>VLOOKUP(B15,'основные номинации'!C:G,5,FALSE)</f>
        <v>58</v>
      </c>
      <c r="D15" s="14"/>
      <c r="H15">
        <v>14</v>
      </c>
      <c r="I15" t="s">
        <v>222</v>
      </c>
      <c r="J15" s="13">
        <v>9</v>
      </c>
    </row>
    <row r="16" spans="1:10" x14ac:dyDescent="0.25">
      <c r="A16" s="16"/>
      <c r="B16" t="s">
        <v>76</v>
      </c>
      <c r="C16">
        <f>VLOOKUP(B16,'основные номинации'!C:G,5,FALSE)</f>
        <v>50</v>
      </c>
      <c r="D16" s="14"/>
      <c r="H16">
        <v>15</v>
      </c>
      <c r="I16" t="s">
        <v>130</v>
      </c>
      <c r="J16" s="13">
        <v>8</v>
      </c>
    </row>
    <row r="17" spans="1:10" x14ac:dyDescent="0.25">
      <c r="A17" s="16">
        <v>7</v>
      </c>
      <c r="B17" t="s">
        <v>86</v>
      </c>
      <c r="C17">
        <f>VLOOKUP(B17,'основные номинации'!C:G,5,FALSE)</f>
        <v>64</v>
      </c>
      <c r="D17" s="14">
        <f>(C17+C18)/2</f>
        <v>64</v>
      </c>
      <c r="H17">
        <v>16</v>
      </c>
      <c r="I17" t="s">
        <v>199</v>
      </c>
      <c r="J17" s="13">
        <v>6.5</v>
      </c>
    </row>
    <row r="18" spans="1:10" x14ac:dyDescent="0.25">
      <c r="A18" s="16"/>
      <c r="B18" t="s">
        <v>88</v>
      </c>
      <c r="C18">
        <f>VLOOKUP(B18,'основные номинации'!C:G,5,FALSE)</f>
        <v>64</v>
      </c>
      <c r="D18" s="14"/>
      <c r="H18">
        <v>17</v>
      </c>
      <c r="I18" t="s">
        <v>221</v>
      </c>
      <c r="J18" s="13">
        <v>6</v>
      </c>
    </row>
    <row r="19" spans="1:10" x14ac:dyDescent="0.25">
      <c r="A19" s="16">
        <v>8</v>
      </c>
      <c r="B19" t="s">
        <v>174</v>
      </c>
      <c r="C19">
        <f>VLOOKUP(B19,'основные номинации'!C:G,5,FALSE)</f>
        <v>30</v>
      </c>
      <c r="D19" s="14">
        <f>(C22+C21+C20+C19)/3</f>
        <v>12.666666666666666</v>
      </c>
      <c r="H19">
        <v>18</v>
      </c>
      <c r="I19" t="s">
        <v>218</v>
      </c>
      <c r="J19" s="13">
        <v>2</v>
      </c>
    </row>
    <row r="20" spans="1:10" x14ac:dyDescent="0.25">
      <c r="A20" s="16"/>
      <c r="B20" t="s">
        <v>180</v>
      </c>
      <c r="C20">
        <f>VLOOKUP(B20,'основные номинации'!C:G,5,FALSE)</f>
        <v>8</v>
      </c>
      <c r="D20" s="14"/>
    </row>
    <row r="21" spans="1:10" x14ac:dyDescent="0.25">
      <c r="A21" s="16"/>
      <c r="B21" t="s">
        <v>178</v>
      </c>
      <c r="C21">
        <f>VLOOKUP(B21,'основные номинации'!C:G,5,FALSE)</f>
        <v>0</v>
      </c>
      <c r="D21" s="14"/>
    </row>
    <row r="22" spans="1:10" x14ac:dyDescent="0.25">
      <c r="A22" s="16"/>
      <c r="B22" t="s">
        <v>176</v>
      </c>
      <c r="C22">
        <f>VLOOKUP(B22,'основные номинации'!C:G,5,FALSE)</f>
        <v>0</v>
      </c>
      <c r="D22" s="14"/>
    </row>
    <row r="23" spans="1:10" x14ac:dyDescent="0.25">
      <c r="A23" s="16">
        <v>9</v>
      </c>
      <c r="B23" t="s">
        <v>90</v>
      </c>
      <c r="C23">
        <f>VLOOKUP(B23,'основные номинации'!C:G,5,FALSE)</f>
        <v>15</v>
      </c>
      <c r="D23" s="14">
        <f>SUM(C23:C25)/2</f>
        <v>10.5</v>
      </c>
    </row>
    <row r="24" spans="1:10" x14ac:dyDescent="0.25">
      <c r="A24" s="16"/>
      <c r="B24" t="s">
        <v>92</v>
      </c>
      <c r="C24">
        <f>VLOOKUP(B24,'основные номинации'!C:G,5,FALSE)</f>
        <v>0</v>
      </c>
      <c r="D24" s="14"/>
    </row>
    <row r="25" spans="1:10" x14ac:dyDescent="0.25">
      <c r="A25" s="16"/>
      <c r="B25" t="s">
        <v>93</v>
      </c>
      <c r="C25">
        <f>VLOOKUP(B25,'основные номинации'!C:G,5,FALSE)</f>
        <v>6</v>
      </c>
      <c r="D25" s="14"/>
    </row>
    <row r="26" spans="1:10" x14ac:dyDescent="0.25">
      <c r="A26" s="16">
        <v>10</v>
      </c>
      <c r="B26" t="s">
        <v>58</v>
      </c>
      <c r="C26">
        <f>VLOOKUP(B26,'основные номинации'!C:G,5,FALSE)</f>
        <v>9</v>
      </c>
      <c r="D26" s="14">
        <f>(C26+C27+C28+C29+C30)/4</f>
        <v>6</v>
      </c>
    </row>
    <row r="27" spans="1:10" x14ac:dyDescent="0.25">
      <c r="A27" s="16"/>
      <c r="B27" t="s">
        <v>60</v>
      </c>
      <c r="C27">
        <f>VLOOKUP(B27,'основные номинации'!C:G,5,FALSE)</f>
        <v>6</v>
      </c>
      <c r="D27" s="14"/>
    </row>
    <row r="28" spans="1:10" x14ac:dyDescent="0.25">
      <c r="A28" s="16"/>
      <c r="B28" t="s">
        <v>61</v>
      </c>
      <c r="C28">
        <f>VLOOKUP(B28,'основные номинации'!C:G,5,FALSE)</f>
        <v>9</v>
      </c>
      <c r="D28" s="14"/>
    </row>
    <row r="29" spans="1:10" x14ac:dyDescent="0.25">
      <c r="A29" s="16"/>
      <c r="B29" t="s">
        <v>64</v>
      </c>
      <c r="C29">
        <f>VLOOKUP(B29,'основные номинации'!C:G,5,FALSE)</f>
        <v>0</v>
      </c>
      <c r="D29" s="14"/>
    </row>
    <row r="30" spans="1:10" x14ac:dyDescent="0.25">
      <c r="A30" s="16"/>
      <c r="B30" t="s">
        <v>62</v>
      </c>
      <c r="C30">
        <f>VLOOKUP(B30,'основные номинации'!C:G,5,FALSE)</f>
        <v>0</v>
      </c>
      <c r="D30" s="14"/>
    </row>
    <row r="31" spans="1:10" x14ac:dyDescent="0.25">
      <c r="A31" s="16">
        <v>11</v>
      </c>
      <c r="B31" t="s">
        <v>51</v>
      </c>
      <c r="C31">
        <f>VLOOKUP(B31,'основные номинации'!C:G,5,FALSE)</f>
        <v>9</v>
      </c>
      <c r="D31" s="14">
        <f>(C31+C32+C33)/2</f>
        <v>9</v>
      </c>
    </row>
    <row r="32" spans="1:10" x14ac:dyDescent="0.25">
      <c r="A32" s="16"/>
      <c r="B32" t="s">
        <v>52</v>
      </c>
      <c r="C32">
        <f>VLOOKUP(B32,'основные номинации'!C:G,5,FALSE)</f>
        <v>7</v>
      </c>
      <c r="D32" s="14"/>
    </row>
    <row r="33" spans="1:4" x14ac:dyDescent="0.25">
      <c r="A33" s="16"/>
      <c r="B33" t="s">
        <v>50</v>
      </c>
      <c r="C33">
        <f>VLOOKUP(B33,'основные номинации'!C:G,5,FALSE)</f>
        <v>2</v>
      </c>
      <c r="D33" s="14"/>
    </row>
    <row r="34" spans="1:4" x14ac:dyDescent="0.25">
      <c r="A34" s="16">
        <v>12</v>
      </c>
      <c r="B34" t="s">
        <v>125</v>
      </c>
      <c r="C34" s="12" t="e">
        <f>VLOOKUP(B34,'основные номинации'!C:G,5,FALSE)</f>
        <v>#N/A</v>
      </c>
      <c r="D34" s="14" t="e">
        <f>(C34+C35)/2</f>
        <v>#N/A</v>
      </c>
    </row>
    <row r="35" spans="1:4" x14ac:dyDescent="0.25">
      <c r="A35" s="16"/>
      <c r="B35" t="s">
        <v>124</v>
      </c>
      <c r="C35" s="12">
        <f>VLOOKUP(B35,'основные номинации'!C:G,5,FALSE)</f>
        <v>35</v>
      </c>
      <c r="D35" s="14"/>
    </row>
    <row r="36" spans="1:4" x14ac:dyDescent="0.25">
      <c r="A36" s="16">
        <v>13</v>
      </c>
      <c r="B36" t="s">
        <v>117</v>
      </c>
      <c r="C36">
        <f>VLOOKUP(B36,'основные номинации'!C:G,5,FALSE)</f>
        <v>30</v>
      </c>
      <c r="D36" s="14">
        <f>(C36+C37)/2</f>
        <v>15</v>
      </c>
    </row>
    <row r="37" spans="1:4" x14ac:dyDescent="0.25">
      <c r="A37" s="16"/>
      <c r="B37" t="s">
        <v>119</v>
      </c>
      <c r="C37">
        <f>VLOOKUP(B37,'основные номинации'!C:G,5,FALSE)</f>
        <v>0</v>
      </c>
      <c r="D37" s="14"/>
    </row>
    <row r="38" spans="1:4" x14ac:dyDescent="0.25">
      <c r="A38" s="16">
        <v>14</v>
      </c>
      <c r="B38" t="s">
        <v>97</v>
      </c>
      <c r="C38">
        <f>VLOOKUP(B38,'основные номинации'!C:G,5,FALSE)</f>
        <v>59</v>
      </c>
      <c r="D38" s="14">
        <f>SUM(C38:C39)/2</f>
        <v>48.5</v>
      </c>
    </row>
    <row r="39" spans="1:4" x14ac:dyDescent="0.25">
      <c r="A39" s="16"/>
      <c r="B39" t="s">
        <v>95</v>
      </c>
      <c r="C39">
        <f>VLOOKUP(B39,'основные номинации'!C:G,5,FALSE)</f>
        <v>38</v>
      </c>
      <c r="D39" s="14"/>
    </row>
    <row r="40" spans="1:4" x14ac:dyDescent="0.25">
      <c r="A40" s="16">
        <v>15</v>
      </c>
      <c r="B40" t="s">
        <v>121</v>
      </c>
      <c r="C40">
        <f>VLOOKUP(B40,'основные номинации'!C:G,5,FALSE)</f>
        <v>4</v>
      </c>
      <c r="D40" s="14">
        <f>SUM(C40:C41)/2</f>
        <v>14</v>
      </c>
    </row>
    <row r="41" spans="1:4" x14ac:dyDescent="0.25">
      <c r="A41" s="16"/>
      <c r="B41" t="s">
        <v>123</v>
      </c>
      <c r="C41">
        <f>VLOOKUP(B41,'основные номинации'!C:G,5,FALSE)</f>
        <v>24</v>
      </c>
      <c r="D41" s="14"/>
    </row>
    <row r="42" spans="1:4" x14ac:dyDescent="0.25">
      <c r="A42" s="16">
        <v>16</v>
      </c>
      <c r="B42" t="s">
        <v>148</v>
      </c>
      <c r="C42">
        <f>VLOOKUP(B42,'основные номинации'!C:G,5,FALSE)</f>
        <v>29</v>
      </c>
      <c r="D42" s="14" t="e">
        <f>SUM(C42:C44)/2</f>
        <v>#N/A</v>
      </c>
    </row>
    <row r="43" spans="1:4" x14ac:dyDescent="0.25">
      <c r="A43" s="16"/>
      <c r="B43" t="s">
        <v>149</v>
      </c>
      <c r="C43">
        <f>VLOOKUP(B43,'основные номинации'!C:G,5,FALSE)</f>
        <v>25</v>
      </c>
      <c r="D43" s="14"/>
    </row>
    <row r="44" spans="1:4" x14ac:dyDescent="0.25">
      <c r="A44" s="16"/>
      <c r="B44" t="s">
        <v>150</v>
      </c>
      <c r="C44" t="e">
        <f>VLOOKUP(B44,'основные номинации'!C:G,5,FALSE)</f>
        <v>#N/A</v>
      </c>
      <c r="D44" s="14"/>
    </row>
    <row r="45" spans="1:4" x14ac:dyDescent="0.25">
      <c r="A45" s="16">
        <v>17</v>
      </c>
      <c r="B45" t="s">
        <v>105</v>
      </c>
      <c r="C45">
        <f>VLOOKUP(B45,'основные номинации'!C:G,5,FALSE)</f>
        <v>42</v>
      </c>
      <c r="D45" s="14">
        <f>(C45+C46)/2</f>
        <v>30</v>
      </c>
    </row>
    <row r="46" spans="1:4" x14ac:dyDescent="0.25">
      <c r="A46" s="16"/>
      <c r="B46" t="s">
        <v>212</v>
      </c>
      <c r="C46">
        <f>VLOOKUP(B46,'основные номинации'!C:G,5,FALSE)</f>
        <v>18</v>
      </c>
      <c r="D46" s="14"/>
    </row>
    <row r="47" spans="1:4" x14ac:dyDescent="0.25">
      <c r="A47">
        <v>18</v>
      </c>
      <c r="B47" t="s">
        <v>214</v>
      </c>
      <c r="C47">
        <f>VLOOKUP(B47,'основные номинации'!C:G,5,FALSE)</f>
        <v>29</v>
      </c>
      <c r="D47" s="11">
        <f>C47/2</f>
        <v>14.5</v>
      </c>
    </row>
  </sheetData>
  <autoFilter ref="A1:D1"/>
  <sortState ref="I2:J19">
    <sortCondition descending="1" ref="J2:J19"/>
  </sortState>
  <mergeCells count="34">
    <mergeCell ref="A31:A33"/>
    <mergeCell ref="D31:D33"/>
    <mergeCell ref="D45:D46"/>
    <mergeCell ref="A45:A46"/>
    <mergeCell ref="A34:A35"/>
    <mergeCell ref="A36:A37"/>
    <mergeCell ref="A38:A39"/>
    <mergeCell ref="A40:A41"/>
    <mergeCell ref="A42:A44"/>
    <mergeCell ref="D34:D35"/>
    <mergeCell ref="D36:D37"/>
    <mergeCell ref="D38:D39"/>
    <mergeCell ref="D40:D41"/>
    <mergeCell ref="D42:D44"/>
    <mergeCell ref="D26:D30"/>
    <mergeCell ref="A9:A11"/>
    <mergeCell ref="A12:A13"/>
    <mergeCell ref="A14:A16"/>
    <mergeCell ref="A17:A18"/>
    <mergeCell ref="A19:A22"/>
    <mergeCell ref="A23:A25"/>
    <mergeCell ref="A26:A30"/>
    <mergeCell ref="D9:D11"/>
    <mergeCell ref="D12:D13"/>
    <mergeCell ref="D14:D16"/>
    <mergeCell ref="D17:D18"/>
    <mergeCell ref="D19:D22"/>
    <mergeCell ref="D23:D25"/>
    <mergeCell ref="D2:D3"/>
    <mergeCell ref="A2:A3"/>
    <mergeCell ref="A4:A6"/>
    <mergeCell ref="D4:D6"/>
    <mergeCell ref="D7:D8"/>
    <mergeCell ref="A7:A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0" workbookViewId="0">
      <selection activeCell="D14" sqref="D14"/>
    </sheetView>
  </sheetViews>
  <sheetFormatPr defaultRowHeight="15" x14ac:dyDescent="0.25"/>
  <cols>
    <col min="2" max="2" width="20.85546875" customWidth="1"/>
    <col min="3" max="3" width="26.28515625" customWidth="1"/>
  </cols>
  <sheetData>
    <row r="1" spans="1:3" x14ac:dyDescent="0.25">
      <c r="B1" t="s">
        <v>0</v>
      </c>
      <c r="C1" t="s">
        <v>1</v>
      </c>
    </row>
    <row r="2" spans="1:3" x14ac:dyDescent="0.25">
      <c r="A2">
        <v>1</v>
      </c>
      <c r="B2" t="s">
        <v>3</v>
      </c>
      <c r="C2" t="s">
        <v>4</v>
      </c>
    </row>
    <row r="3" spans="1:3" x14ac:dyDescent="0.25">
      <c r="A3">
        <v>2</v>
      </c>
      <c r="B3" t="s">
        <v>8</v>
      </c>
      <c r="C3" t="s">
        <v>9</v>
      </c>
    </row>
    <row r="4" spans="1:3" x14ac:dyDescent="0.25">
      <c r="A4">
        <v>3</v>
      </c>
      <c r="B4" t="s">
        <v>11</v>
      </c>
      <c r="C4" t="s">
        <v>12</v>
      </c>
    </row>
    <row r="5" spans="1:3" x14ac:dyDescent="0.25">
      <c r="A5">
        <v>4</v>
      </c>
      <c r="B5" t="s">
        <v>21</v>
      </c>
      <c r="C5" t="s">
        <v>22</v>
      </c>
    </row>
    <row r="6" spans="1:3" x14ac:dyDescent="0.25">
      <c r="A6">
        <v>5</v>
      </c>
      <c r="B6" t="s">
        <v>27</v>
      </c>
      <c r="C6" t="s">
        <v>28</v>
      </c>
    </row>
    <row r="7" spans="1:3" x14ac:dyDescent="0.25">
      <c r="A7">
        <v>6</v>
      </c>
      <c r="B7" t="s">
        <v>29</v>
      </c>
      <c r="C7" t="s">
        <v>30</v>
      </c>
    </row>
    <row r="8" spans="1:3" x14ac:dyDescent="0.25">
      <c r="A8">
        <v>7</v>
      </c>
      <c r="B8" t="s">
        <v>31</v>
      </c>
      <c r="C8" t="s">
        <v>32</v>
      </c>
    </row>
    <row r="9" spans="1:3" x14ac:dyDescent="0.25">
      <c r="A9">
        <v>8</v>
      </c>
      <c r="B9" t="s">
        <v>33</v>
      </c>
      <c r="C9" t="s">
        <v>34</v>
      </c>
    </row>
    <row r="10" spans="1:3" x14ac:dyDescent="0.25">
      <c r="A10">
        <v>9</v>
      </c>
      <c r="B10" t="s">
        <v>37</v>
      </c>
      <c r="C10" t="s">
        <v>38</v>
      </c>
    </row>
    <row r="11" spans="1:3" x14ac:dyDescent="0.25">
      <c r="A11">
        <v>10</v>
      </c>
      <c r="B11" t="s">
        <v>41</v>
      </c>
      <c r="C11" t="s">
        <v>42</v>
      </c>
    </row>
    <row r="12" spans="1:3" x14ac:dyDescent="0.25">
      <c r="A12">
        <v>11</v>
      </c>
      <c r="B12" t="s">
        <v>57</v>
      </c>
      <c r="C12" t="s">
        <v>58</v>
      </c>
    </row>
    <row r="13" spans="1:3" x14ac:dyDescent="0.25">
      <c r="A13">
        <v>12</v>
      </c>
      <c r="B13" t="s">
        <v>69</v>
      </c>
      <c r="C13" t="s">
        <v>70</v>
      </c>
    </row>
    <row r="14" spans="1:3" x14ac:dyDescent="0.25">
      <c r="A14">
        <v>13</v>
      </c>
      <c r="B14" t="s">
        <v>94</v>
      </c>
      <c r="C14" t="s">
        <v>95</v>
      </c>
    </row>
    <row r="15" spans="1:3" x14ac:dyDescent="0.25">
      <c r="A15">
        <v>14</v>
      </c>
      <c r="B15" t="s">
        <v>96</v>
      </c>
      <c r="C15" t="s">
        <v>97</v>
      </c>
    </row>
    <row r="16" spans="1:3" x14ac:dyDescent="0.25">
      <c r="A16">
        <v>15</v>
      </c>
      <c r="C16" t="s">
        <v>123</v>
      </c>
    </row>
    <row r="17" spans="1:3" x14ac:dyDescent="0.25">
      <c r="A17">
        <v>16</v>
      </c>
      <c r="B17" t="s">
        <v>175</v>
      </c>
      <c r="C17" t="s">
        <v>176</v>
      </c>
    </row>
    <row r="18" spans="1:3" x14ac:dyDescent="0.25">
      <c r="A18">
        <v>17</v>
      </c>
      <c r="C18" t="s">
        <v>159</v>
      </c>
    </row>
    <row r="19" spans="1:3" x14ac:dyDescent="0.25">
      <c r="A19">
        <v>18</v>
      </c>
      <c r="C19" t="s">
        <v>53</v>
      </c>
    </row>
    <row r="20" spans="1:3" x14ac:dyDescent="0.25">
      <c r="A20">
        <v>19</v>
      </c>
      <c r="C20" t="s">
        <v>79</v>
      </c>
    </row>
    <row r="21" spans="1:3" x14ac:dyDescent="0.25">
      <c r="A21">
        <v>20</v>
      </c>
    </row>
    <row r="22" spans="1:3" x14ac:dyDescent="0.25">
      <c r="A22">
        <v>21</v>
      </c>
    </row>
    <row r="23" spans="1:3" x14ac:dyDescent="0.25">
      <c r="A23">
        <v>22</v>
      </c>
    </row>
    <row r="24" spans="1:3" x14ac:dyDescent="0.25">
      <c r="A24">
        <v>23</v>
      </c>
    </row>
    <row r="25" spans="1:3" x14ac:dyDescent="0.25">
      <c r="A25">
        <v>24</v>
      </c>
    </row>
    <row r="26" spans="1:3" x14ac:dyDescent="0.25">
      <c r="A26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ПОБЕДИТЕЛИ</vt:lpstr>
      <vt:lpstr>основные номинации</vt:lpstr>
      <vt:lpstr>семейный подряд</vt:lpstr>
      <vt:lpstr>оргкомитет</vt:lpstr>
    </vt:vector>
  </TitlesOfParts>
  <Company>Ulmart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Ортикова Тамара Илхомовна</dc:creator>
  <cp:lastModifiedBy>Ортикова Тамара Илхомовна</cp:lastModifiedBy>
  <dcterms:created xsi:type="dcterms:W3CDTF">2019-03-09T04:44:38Z</dcterms:created>
  <dcterms:modified xsi:type="dcterms:W3CDTF">2019-03-10T20:42:40Z</dcterms:modified>
</cp:coreProperties>
</file>